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6495" windowHeight="3030"/>
  </bookViews>
  <sheets>
    <sheet name="деньги" sheetId="3" r:id="rId1"/>
  </sheets>
  <calcPr calcId="125725"/>
</workbook>
</file>

<file path=xl/calcChain.xml><?xml version="1.0" encoding="utf-8"?>
<calcChain xmlns="http://schemas.openxmlformats.org/spreadsheetml/2006/main">
  <c r="A14" i="3"/>
  <c r="C8" s="1"/>
  <c r="D14"/>
  <c r="D15" s="1"/>
  <c r="E14"/>
  <c r="K14" s="1"/>
  <c r="F14"/>
  <c r="F15" s="1"/>
  <c r="G14"/>
  <c r="G15" s="1"/>
  <c r="H14"/>
  <c r="H15" s="1"/>
  <c r="I14"/>
  <c r="E15"/>
  <c r="I15"/>
  <c r="K16"/>
  <c r="L16"/>
  <c r="K18"/>
  <c r="L18"/>
  <c r="K19"/>
  <c r="L19"/>
  <c r="C20"/>
  <c r="D20"/>
  <c r="E20"/>
  <c r="F20"/>
  <c r="G20"/>
  <c r="H20"/>
  <c r="I20"/>
  <c r="E21"/>
  <c r="E22" s="1"/>
  <c r="I21" l="1"/>
  <c r="I22" s="1"/>
  <c r="G21"/>
  <c r="G22" s="1"/>
  <c r="K20"/>
  <c r="H21"/>
  <c r="H22" s="1"/>
  <c r="F21"/>
  <c r="F22" s="1"/>
  <c r="L15"/>
  <c r="K15"/>
  <c r="L20"/>
  <c r="L14"/>
  <c r="D21"/>
  <c r="L21" l="1"/>
  <c r="K21"/>
  <c r="D22"/>
  <c r="E9"/>
  <c r="F9"/>
  <c r="G9"/>
  <c r="H9"/>
  <c r="I9"/>
  <c r="D9"/>
  <c r="E7"/>
  <c r="F7"/>
  <c r="G7"/>
  <c r="H7"/>
  <c r="I7"/>
  <c r="D7"/>
  <c r="L22" l="1"/>
  <c r="K22"/>
</calcChain>
</file>

<file path=xl/sharedStrings.xml><?xml version="1.0" encoding="utf-8"?>
<sst xmlns="http://schemas.openxmlformats.org/spreadsheetml/2006/main" count="22" uniqueCount="21">
  <si>
    <t>Средняя зарплата по субъекту Российской Федерации (прогноз субъекта Российской Федерации), руб.</t>
  </si>
  <si>
    <t>Наименование показателей</t>
  </si>
  <si>
    <t>2013-15</t>
  </si>
  <si>
    <t>2013-18</t>
  </si>
  <si>
    <t>Темп роста к предыдущему году, %</t>
  </si>
  <si>
    <t>Размер начислений на фонд опл. труда, %</t>
  </si>
  <si>
    <t>Фонд оплаты труда с начислениями, млн. рублей</t>
  </si>
  <si>
    <t>Разное</t>
  </si>
  <si>
    <t>Прирост фонда оплаты труда с начислениями к 2012 году, млн. рублей (фонд оплаты труда стр. 7 по графе соответствующего года - стр. 7 за 2012 г.)</t>
  </si>
  <si>
    <t>ср.з\пл</t>
  </si>
  <si>
    <t>За счет средств консолидированного бюджета муниципального района, млн. рублей</t>
  </si>
  <si>
    <t>Включая средства, полученные за счет проведения мероприятий по оптимизации</t>
  </si>
  <si>
    <t>За счет средств от приносящей доход деятельности,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</si>
  <si>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</si>
  <si>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руб. (стр. 9+10+11+12)</t>
  </si>
  <si>
    <t>Сеть оптим.</t>
  </si>
  <si>
    <t>Дополнительная потребность в финансовых средствах на повышение оплаты труда ( стр. 8 - 13), млн. руб.</t>
  </si>
  <si>
    <t>Среднемесячная заработная плата работников, тыс. руб.</t>
  </si>
  <si>
    <t>Соотношение объема средств от оптимизации к сумме объема средств, предусмотренного на повышение оплаты труда, % (стр.10/стр.14*100%)</t>
  </si>
  <si>
    <r>
      <t>Катарминское</t>
    </r>
    <r>
      <rPr>
        <sz val="11"/>
        <color theme="1"/>
        <rFont val="Calibri"/>
        <family val="2"/>
        <charset val="204"/>
        <scheme val="minor"/>
      </rPr>
      <t xml:space="preserve"> муниципальное образование</t>
    </r>
  </si>
  <si>
    <t>Среднесписочная численность работников,  человек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</si>
</sst>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2" fontId="0" fillId="2" borderId="0" xfId="0" applyNumberFormat="1" applyFill="1" applyAlignment="1">
      <alignment horizontal="right" vertical="top" wrapText="1"/>
    </xf>
    <xf numFmtId="2" fontId="0" fillId="0" borderId="0" xfId="0" applyNumberFormat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2"/>
  <sheetViews>
    <sheetView tabSelected="1" topLeftCell="A7" workbookViewId="0">
      <selection activeCell="I26" sqref="I26"/>
    </sheetView>
  </sheetViews>
  <sheetFormatPr defaultRowHeight="15"/>
  <cols>
    <col min="1" max="1" width="9.28515625" style="1" customWidth="1"/>
    <col min="2" max="2" width="41.85546875" style="1" customWidth="1"/>
    <col min="3" max="3" width="9.140625" style="1"/>
    <col min="4" max="4" width="11.5703125" style="1" bestFit="1" customWidth="1"/>
    <col min="5" max="9" width="9.140625" style="1"/>
    <col min="10" max="10" width="1.28515625" style="1" customWidth="1"/>
    <col min="11" max="12" width="9.140625" style="1"/>
    <col min="13" max="13" width="10.5703125" style="1" customWidth="1"/>
    <col min="14" max="16384" width="9.140625" style="1"/>
  </cols>
  <sheetData>
    <row r="4" spans="1:13">
      <c r="A4" s="1" t="s">
        <v>7</v>
      </c>
      <c r="B4" s="1" t="s">
        <v>1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/>
      <c r="K4" s="2" t="s">
        <v>2</v>
      </c>
      <c r="L4" s="2" t="s">
        <v>3</v>
      </c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23.25">
      <c r="B6" s="8" t="s">
        <v>0</v>
      </c>
      <c r="C6" s="2">
        <v>25365</v>
      </c>
      <c r="D6" s="2">
        <v>28130</v>
      </c>
      <c r="E6" s="2">
        <v>31308</v>
      </c>
      <c r="F6" s="2">
        <v>34721</v>
      </c>
      <c r="G6" s="2">
        <v>38627</v>
      </c>
      <c r="H6" s="2">
        <v>42841</v>
      </c>
      <c r="I6" s="2">
        <v>47339</v>
      </c>
      <c r="J6" s="2"/>
      <c r="K6" s="2"/>
      <c r="L6" s="2"/>
    </row>
    <row r="7" spans="1:13">
      <c r="B7" s="8" t="s">
        <v>4</v>
      </c>
      <c r="C7" s="3">
        <v>112</v>
      </c>
      <c r="D7" s="3">
        <f>(D6-C6)/C6*100+100</f>
        <v>110.90084762467967</v>
      </c>
      <c r="E7" s="3">
        <f t="shared" ref="E7:I7" si="0">(E6-D6)/D6*100+100</f>
        <v>111.2975471027373</v>
      </c>
      <c r="F7" s="3">
        <f t="shared" si="0"/>
        <v>110.90136706273157</v>
      </c>
      <c r="G7" s="3">
        <f t="shared" si="0"/>
        <v>111.2496759885948</v>
      </c>
      <c r="H7" s="3">
        <f t="shared" si="0"/>
        <v>110.90946747094002</v>
      </c>
      <c r="I7" s="3">
        <f t="shared" si="0"/>
        <v>110.49928806517121</v>
      </c>
      <c r="J7" s="3"/>
      <c r="K7" s="2"/>
      <c r="L7" s="2"/>
    </row>
    <row r="8" spans="1:13">
      <c r="B8" s="8" t="s">
        <v>17</v>
      </c>
      <c r="C8" s="4">
        <f>A14</f>
        <v>6.1870626386755418</v>
      </c>
      <c r="D8" s="4">
        <v>15.78</v>
      </c>
      <c r="E8" s="4">
        <v>20.32</v>
      </c>
      <c r="F8" s="4">
        <v>25.6</v>
      </c>
      <c r="G8" s="4">
        <v>31.83</v>
      </c>
      <c r="H8" s="4">
        <v>39.07</v>
      </c>
      <c r="I8" s="4">
        <v>47.33</v>
      </c>
      <c r="J8" s="4"/>
      <c r="K8" s="2"/>
      <c r="L8" s="2"/>
    </row>
    <row r="9" spans="1:13">
      <c r="B9" s="8" t="s">
        <v>4</v>
      </c>
      <c r="C9" s="3"/>
      <c r="D9" s="3">
        <f>(D8-C8)/C8*100+100</f>
        <v>255.04833103448274</v>
      </c>
      <c r="E9" s="3">
        <f t="shared" ref="E9:I9" si="1">(E8-D8)/D8*100+100</f>
        <v>128.7705956907478</v>
      </c>
      <c r="F9" s="3">
        <f t="shared" si="1"/>
        <v>125.98425196850394</v>
      </c>
      <c r="G9" s="3">
        <f t="shared" si="1"/>
        <v>124.33593749999999</v>
      </c>
      <c r="H9" s="3">
        <f t="shared" si="1"/>
        <v>122.74583726044612</v>
      </c>
      <c r="I9" s="3">
        <f t="shared" si="1"/>
        <v>121.14154082416175</v>
      </c>
      <c r="J9" s="3"/>
      <c r="K9" s="2"/>
      <c r="L9" s="2"/>
    </row>
    <row r="10" spans="1:13">
      <c r="B10" s="7" t="s">
        <v>5</v>
      </c>
      <c r="C10" s="3">
        <v>30.2</v>
      </c>
      <c r="D10" s="3">
        <v>30.2</v>
      </c>
      <c r="E10" s="3">
        <v>30.2</v>
      </c>
      <c r="F10" s="3">
        <v>30.2</v>
      </c>
      <c r="G10" s="3">
        <v>30.2</v>
      </c>
      <c r="H10" s="3">
        <v>30.2</v>
      </c>
      <c r="I10" s="3">
        <v>30.2</v>
      </c>
      <c r="J10" s="3"/>
      <c r="K10" s="2"/>
      <c r="L10" s="2"/>
    </row>
    <row r="11" spans="1:13">
      <c r="B11" s="7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3" ht="15" customHeight="1">
      <c r="A12" s="13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>
      <c r="A13" s="1" t="s">
        <v>9</v>
      </c>
      <c r="B13" s="9" t="s">
        <v>20</v>
      </c>
      <c r="C13" s="10">
        <v>6</v>
      </c>
      <c r="D13" s="2">
        <v>6</v>
      </c>
      <c r="E13" s="2">
        <v>6</v>
      </c>
      <c r="F13" s="2">
        <v>6</v>
      </c>
      <c r="G13" s="2">
        <v>6</v>
      </c>
      <c r="H13" s="2">
        <v>6</v>
      </c>
      <c r="I13" s="2">
        <v>6</v>
      </c>
      <c r="J13" s="2"/>
      <c r="K13" s="2"/>
      <c r="L13" s="2"/>
    </row>
    <row r="14" spans="1:13">
      <c r="A14" s="12">
        <f>C14*1000/1.302/12/C13</f>
        <v>6.1870626386755418</v>
      </c>
      <c r="B14" s="9" t="s">
        <v>6</v>
      </c>
      <c r="C14" s="11">
        <v>0.57999999999999996</v>
      </c>
      <c r="D14" s="4">
        <f>D$8*D13*(D$10/100+1)*12/1000</f>
        <v>1.4792803199999998</v>
      </c>
      <c r="E14" s="4">
        <f t="shared" ref="E14" si="2">E$8*E13*(E$10/100+1)*12/1000</f>
        <v>1.9048780800000003</v>
      </c>
      <c r="F14" s="4">
        <f t="shared" ref="F14" si="3">F$8*F13*(F$10/100+1)*12/1000</f>
        <v>2.3998464000000004</v>
      </c>
      <c r="G14" s="4">
        <f t="shared" ref="G14" si="4">G$8*G13*(G$10/100+1)*12/1000</f>
        <v>2.9838715199999997</v>
      </c>
      <c r="H14" s="4">
        <f t="shared" ref="H14" si="5">H$8*H13*(H$10/100+1)*12/1000</f>
        <v>3.6625780800000003</v>
      </c>
      <c r="I14" s="4">
        <f t="shared" ref="I14" si="6">I$8*I13*(I$10/100+1)*12/1000</f>
        <v>4.4369035200000004</v>
      </c>
      <c r="J14" s="4"/>
      <c r="K14" s="4">
        <f>SUM(D14:F14)</f>
        <v>5.7840047999999999</v>
      </c>
      <c r="L14" s="4">
        <f>SUM(D14:I14)</f>
        <v>16.86735792</v>
      </c>
    </row>
    <row r="15" spans="1:13" ht="33.75">
      <c r="B15" s="9" t="s">
        <v>8</v>
      </c>
      <c r="C15" s="2">
        <v>0</v>
      </c>
      <c r="D15" s="4">
        <f>D14-$C14</f>
        <v>0.8992803199999998</v>
      </c>
      <c r="E15" s="4">
        <f t="shared" ref="E15" si="7">E14-$C14</f>
        <v>1.3248780800000004</v>
      </c>
      <c r="F15" s="4">
        <f t="shared" ref="F15" si="8">F14-$C14</f>
        <v>1.8198464000000003</v>
      </c>
      <c r="G15" s="4">
        <f t="shared" ref="G15" si="9">G14-$C14</f>
        <v>2.4038715199999996</v>
      </c>
      <c r="H15" s="4">
        <f t="shared" ref="H15" si="10">H14-$C14</f>
        <v>3.0825780800000002</v>
      </c>
      <c r="I15" s="4">
        <f t="shared" ref="I15" si="11">I14-$C14</f>
        <v>3.8569035200000004</v>
      </c>
      <c r="J15" s="4"/>
      <c r="K15" s="4">
        <f>SUM(D15:F15)</f>
        <v>4.0440048000000006</v>
      </c>
      <c r="L15" s="4">
        <f>SUM(D15:I15)</f>
        <v>13.387357919999999</v>
      </c>
      <c r="M15" s="6"/>
    </row>
    <row r="16" spans="1:13" ht="22.5">
      <c r="B16" s="9" t="s">
        <v>10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4">
        <f>SUM(D16:F16)</f>
        <v>0</v>
      </c>
      <c r="L16" s="4">
        <f>SUM(D16:I16)</f>
        <v>0</v>
      </c>
      <c r="M16" s="8"/>
    </row>
    <row r="17" spans="2:12" ht="22.5">
      <c r="B17" s="9" t="s">
        <v>11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7" t="s">
        <v>15</v>
      </c>
      <c r="L17" s="5"/>
    </row>
    <row r="18" spans="2:12" ht="22.5">
      <c r="B18" s="9" t="s">
        <v>12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4">
        <f>SUM(D18:F18)</f>
        <v>0</v>
      </c>
      <c r="L18" s="4">
        <f>SUM(D18:I18)</f>
        <v>0</v>
      </c>
    </row>
    <row r="19" spans="2:12" ht="39" customHeight="1">
      <c r="B19" s="9" t="s">
        <v>13</v>
      </c>
      <c r="C19" s="2">
        <v>0</v>
      </c>
      <c r="D19" s="2">
        <v>1.02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4">
        <f>SUM(D19:F19)</f>
        <v>1.02</v>
      </c>
      <c r="L19" s="4">
        <f>SUM(D19:I19)</f>
        <v>1.02</v>
      </c>
    </row>
    <row r="20" spans="2:12" ht="22.5">
      <c r="B20" s="9" t="s">
        <v>14</v>
      </c>
      <c r="C20" s="2">
        <f>SUM(C16:C19)</f>
        <v>0</v>
      </c>
      <c r="D20" s="2">
        <f>SUM(D16:D19)</f>
        <v>1.02</v>
      </c>
      <c r="E20" s="2">
        <f t="shared" ref="E20" si="12">SUM(E16:E19)</f>
        <v>0</v>
      </c>
      <c r="F20" s="2">
        <f t="shared" ref="F20" si="13">SUM(F16:F19)</f>
        <v>0</v>
      </c>
      <c r="G20" s="2">
        <f t="shared" ref="G20" si="14">SUM(G16:G19)</f>
        <v>0</v>
      </c>
      <c r="H20" s="2">
        <f t="shared" ref="H20" si="15">SUM(H16:H19)</f>
        <v>0</v>
      </c>
      <c r="I20" s="2">
        <f t="shared" ref="I20" si="16">SUM(I16:I19)</f>
        <v>0</v>
      </c>
      <c r="J20" s="2"/>
      <c r="K20" s="4">
        <f>SUM(D20:F20)</f>
        <v>1.02</v>
      </c>
      <c r="L20" s="4">
        <f>SUM(D20:I20)</f>
        <v>1.02</v>
      </c>
    </row>
    <row r="21" spans="2:12" ht="22.5">
      <c r="B21" s="9" t="s">
        <v>16</v>
      </c>
      <c r="C21" s="2">
        <v>0</v>
      </c>
      <c r="D21" s="4">
        <f>D15-D20</f>
        <v>-0.12071968000000022</v>
      </c>
      <c r="E21" s="4">
        <f t="shared" ref="E21" si="17">E15-E20</f>
        <v>1.3248780800000004</v>
      </c>
      <c r="F21" s="4">
        <f t="shared" ref="F21" si="18">F15-F20</f>
        <v>1.8198464000000003</v>
      </c>
      <c r="G21" s="4">
        <f t="shared" ref="G21" si="19">G15-G20</f>
        <v>2.4038715199999996</v>
      </c>
      <c r="H21" s="4">
        <f t="shared" ref="H21" si="20">H15-H20</f>
        <v>3.0825780800000002</v>
      </c>
      <c r="I21" s="4">
        <f t="shared" ref="I21" si="21">I15-I20</f>
        <v>3.8569035200000004</v>
      </c>
      <c r="J21" s="2"/>
      <c r="K21" s="4">
        <f>SUM(D21:F21)</f>
        <v>3.0240048000000006</v>
      </c>
      <c r="L21" s="4">
        <f>SUM(D21:I21)</f>
        <v>12.36735792</v>
      </c>
    </row>
    <row r="22" spans="2:12" ht="33.75">
      <c r="B22" s="9" t="s">
        <v>18</v>
      </c>
      <c r="C22" s="2">
        <v>0</v>
      </c>
      <c r="D22" s="2">
        <f t="shared" ref="D22" si="22">D17/D21</f>
        <v>0</v>
      </c>
      <c r="E22" s="2">
        <f t="shared" ref="E22" si="23">E17/E21</f>
        <v>0</v>
      </c>
      <c r="F22" s="2">
        <f t="shared" ref="F22" si="24">F17/F21</f>
        <v>0</v>
      </c>
      <c r="G22" s="2">
        <f t="shared" ref="G22" si="25">G17/G21</f>
        <v>0</v>
      </c>
      <c r="H22" s="2">
        <f t="shared" ref="H22" si="26">H17/H21</f>
        <v>0</v>
      </c>
      <c r="I22" s="2">
        <f t="shared" ref="I22" si="27">I17/I21</f>
        <v>0</v>
      </c>
      <c r="J22" s="2"/>
      <c r="K22" s="4">
        <f>SUM(D22:F22)</f>
        <v>0</v>
      </c>
      <c r="L22" s="4">
        <f>SUM(D22:I22)</f>
        <v>0</v>
      </c>
    </row>
  </sheetData>
  <mergeCells count="2">
    <mergeCell ref="A12:L12"/>
    <mergeCell ref="A5:L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деньги</vt:lpstr>
    </vt:vector>
  </TitlesOfParts>
  <Company>KULTURA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ABR_PC</dc:creator>
  <cp:lastModifiedBy>User</cp:lastModifiedBy>
  <cp:lastPrinted>2013-04-27T06:13:29Z</cp:lastPrinted>
  <dcterms:created xsi:type="dcterms:W3CDTF">2013-04-01T15:41:08Z</dcterms:created>
  <dcterms:modified xsi:type="dcterms:W3CDTF">2013-05-30T02:54:28Z</dcterms:modified>
</cp:coreProperties>
</file>