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'Бюджет'!#REF!</definedName>
  </definedNames>
  <calcPr fullCalcOnLoad="1"/>
</workbook>
</file>

<file path=xl/sharedStrings.xml><?xml version="1.0" encoding="utf-8"?>
<sst xmlns="http://schemas.openxmlformats.org/spreadsheetml/2006/main" count="560" uniqueCount="142">
  <si>
    <t>Функционирование высшего должностного лица субъекта Российской Федерации и муниципального образования</t>
  </si>
  <si>
    <t>985</t>
  </si>
  <si>
    <t>Заработная плата</t>
  </si>
  <si>
    <t>121</t>
  </si>
  <si>
    <t>000</t>
  </si>
  <si>
    <t>Начисления на выплаты по оплате труда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</si>
  <si>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</si>
  <si>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</si>
  <si>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Услуги связи</t>
  </si>
  <si>
    <t>242</t>
  </si>
  <si>
    <t>Прочие работы, услуги</t>
  </si>
  <si>
    <t>Коммунальные услуги</t>
  </si>
  <si>
    <t>Прочие расходы</t>
  </si>
  <si>
    <t>846</t>
  </si>
  <si>
    <t>Резервные фонды</t>
  </si>
  <si>
    <t>870</t>
  </si>
  <si>
    <t>Другие общегосударственные вопросы</t>
  </si>
  <si>
    <t>Мобилизационная и вневойсковая подготовка</t>
  </si>
  <si>
    <t>Дорожное хозяйство (дорожные фонды)</t>
  </si>
  <si>
    <t>Культура</t>
  </si>
  <si>
    <t>111</t>
  </si>
  <si>
    <t>Пенсионное обеспечение</t>
  </si>
  <si>
    <t>Пенсии, пособия, выплачиваемые организациями сектора государственного управления</t>
  </si>
  <si>
    <t>Периодическая печать и издательства</t>
  </si>
  <si>
    <t>Прочие межбюджетные трансферты общего характера</t>
  </si>
  <si>
    <t>540</t>
  </si>
  <si>
    <t>Итого</t>
  </si>
  <si>
    <t>Исполнено, %.</t>
  </si>
  <si>
    <t>Отчет об исполнении расходов бюджета по ведомственной  струткуре расходов</t>
  </si>
  <si>
    <t>Приложение №2 к Постановлению Администрации</t>
  </si>
  <si>
    <t>129</t>
  </si>
  <si>
    <t>119</t>
  </si>
  <si>
    <t>0102</t>
  </si>
  <si>
    <t>211</t>
  </si>
  <si>
    <t>213</t>
  </si>
  <si>
    <t>0104</t>
  </si>
  <si>
    <t>221</t>
  </si>
  <si>
    <t>225</t>
  </si>
  <si>
    <t>226</t>
  </si>
  <si>
    <t>0920071010</t>
  </si>
  <si>
    <t>223</t>
  </si>
  <si>
    <t>340</t>
  </si>
  <si>
    <t>0111</t>
  </si>
  <si>
    <t>0940049999</t>
  </si>
  <si>
    <t>0113</t>
  </si>
  <si>
    <t>0203</t>
  </si>
  <si>
    <t>Обеспечение пожарной безопасности</t>
  </si>
  <si>
    <t>0310</t>
  </si>
  <si>
    <t>0409</t>
  </si>
  <si>
    <t>4010049999</t>
  </si>
  <si>
    <t>0801</t>
  </si>
  <si>
    <t>1001</t>
  </si>
  <si>
    <t>263</t>
  </si>
  <si>
    <t>1202</t>
  </si>
  <si>
    <t>1403</t>
  </si>
  <si>
    <t>251</t>
  </si>
  <si>
    <t>09600Д0000</t>
  </si>
  <si>
    <t>прибретение ГСМ</t>
  </si>
  <si>
    <t>Прочие материальные запасы</t>
  </si>
  <si>
    <t>80200Д0000</t>
  </si>
  <si>
    <t>0970049999</t>
  </si>
  <si>
    <t>Администрация Катарминского муниципального образования - администрация сельского поселения</t>
  </si>
  <si>
    <t>Работы, услуги по содержанию имущества</t>
  </si>
  <si>
    <t>09А0073150</t>
  </si>
  <si>
    <t>09В0051180</t>
  </si>
  <si>
    <t>80100С0000</t>
  </si>
  <si>
    <t>80200С0000</t>
  </si>
  <si>
    <t>312</t>
  </si>
  <si>
    <t>09600С0000</t>
  </si>
  <si>
    <t>Обслуживание государственного внутреннего и муниципального долга</t>
  </si>
  <si>
    <t>1301</t>
  </si>
  <si>
    <t>Обслуживание внутреннего долга</t>
  </si>
  <si>
    <t>0950049999</t>
  </si>
  <si>
    <t>730</t>
  </si>
  <si>
    <t>231</t>
  </si>
  <si>
    <t>Межбюджетные трансферты на 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</t>
  </si>
  <si>
    <t>801</t>
  </si>
  <si>
    <t>Межбюджетные трансферты на исполнение полномочий в области градостроительной деятельности</t>
  </si>
  <si>
    <t>090М249999</t>
  </si>
  <si>
    <t>802</t>
  </si>
  <si>
    <t>Межбюджетные трансферты на исполнение полномочий по определению поставщиков (подрядчиков, исполнителей)</t>
  </si>
  <si>
    <t>090М349999</t>
  </si>
  <si>
    <t>803</t>
  </si>
  <si>
    <t>Межбюджетные трансферты на исполнение полномочий контрольно-счетных органов поселений</t>
  </si>
  <si>
    <t>090М449999</t>
  </si>
  <si>
    <t>804</t>
  </si>
  <si>
    <t>Наименование кода</t>
  </si>
  <si>
    <t>КВСР</t>
  </si>
  <si>
    <t>КФСР</t>
  </si>
  <si>
    <t>КЦСР</t>
  </si>
  <si>
    <t>КВР</t>
  </si>
  <si>
    <t>КОСГУ</t>
  </si>
  <si>
    <t>Доп. ЭК</t>
  </si>
  <si>
    <t>Утверждено, руб.</t>
  </si>
  <si>
    <t>Исполнено, руб.</t>
  </si>
  <si>
    <t>0910049999</t>
  </si>
  <si>
    <t>0920049999</t>
  </si>
  <si>
    <t>851</t>
  </si>
  <si>
    <t>291</t>
  </si>
  <si>
    <t>296</t>
  </si>
  <si>
    <t>0309</t>
  </si>
  <si>
    <t>3010049999</t>
  </si>
  <si>
    <t>Коммунальное хозяйство</t>
  </si>
  <si>
    <t>0502</t>
  </si>
  <si>
    <t>5010049999</t>
  </si>
  <si>
    <t>5020049999</t>
  </si>
  <si>
    <t>50200S2370</t>
  </si>
  <si>
    <t>8010049999</t>
  </si>
  <si>
    <t>Налоги, пошлины, сборы</t>
  </si>
  <si>
    <t>8020049999</t>
  </si>
  <si>
    <t>090М149999</t>
  </si>
  <si>
    <t>0960049999</t>
  </si>
  <si>
    <t>Увеличение стоимости материальных активов</t>
  </si>
  <si>
    <t>Социальные пособия и компенсации персоналу в денежной форме</t>
  </si>
  <si>
    <t>266</t>
  </si>
  <si>
    <t>122</t>
  </si>
  <si>
    <t>343</t>
  </si>
  <si>
    <t>346</t>
  </si>
  <si>
    <t>Прочие несоциальные выплаты персоналу в денежной форме</t>
  </si>
  <si>
    <t>212</t>
  </si>
  <si>
    <t>Страхование</t>
  </si>
  <si>
    <t>227</t>
  </si>
  <si>
    <t>852</t>
  </si>
  <si>
    <t>Увеличение стоимости горюче-смазочных материалов</t>
  </si>
  <si>
    <t>Увеличение стоимости прочих оборотных запасов (материалов)</t>
  </si>
  <si>
    <t>4010071010</t>
  </si>
  <si>
    <t>Увеличение стоимости основных средств</t>
  </si>
  <si>
    <t>310</t>
  </si>
  <si>
    <t>0503</t>
  </si>
  <si>
    <t>Благоустройство</t>
  </si>
  <si>
    <t>5030049999</t>
  </si>
  <si>
    <t>Увеличение стоимости прочих материальных запасов однократного применения</t>
  </si>
  <si>
    <t>0804</t>
  </si>
  <si>
    <t>Другие вопросы в области культуры, кинематографии</t>
  </si>
  <si>
    <t>8030049999</t>
  </si>
  <si>
    <t>349</t>
  </si>
  <si>
    <t>Катарминского муниципального образования за 2 квартал 2019 года.</t>
  </si>
  <si>
    <t>853</t>
  </si>
  <si>
    <t>292</t>
  </si>
  <si>
    <t xml:space="preserve">Катарминского муниципального образования </t>
  </si>
  <si>
    <t>минского муниципального образования</t>
  </si>
  <si>
    <t>№ 23 от " 05" июля 2019г.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</si>
</sst>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7">
    <font>
      <sz val="10"/>
      <name val="Arial"/>
      <family val="0"/>
    </font>
    <font>
      <b/>
      <sz val="8.5"/>
      <name val="MS Sans Serif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MS Sans Serif"/>
      <family val="2"/>
    </font>
    <font>
      <b/>
      <sz val="8"/>
      <name val="Times New Roman"/>
      <family val="1"/>
    </font>
    <font>
      <sz val="8"/>
      <name val="Arial"/>
      <family val="0"/>
    </font>
    <font>
      <sz val="6"/>
      <name val="MS Sans Serif"/>
      <family val="2"/>
    </font>
    <font>
      <sz val="6"/>
      <name val="Arial"/>
      <family val="0"/>
    </font>
    <font>
      <sz val="8"/>
      <name val="Times New Roman"/>
      <family val="1"/>
    </font>
    <font>
      <b/>
      <sz val="11"/>
      <name val="MS Sans Serif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Border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22" fontId="6" fillId="0" borderId="0" xfId="0" applyNumberFormat="1" applyFont="1" applyAlignment="1">
      <alignment horizontal="center"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49" fontId="12" fillId="0" borderId="10" xfId="0" applyNumberFormat="1" applyFont="1" applyBorder="1" applyAlignment="1" applyProtection="1">
      <alignment horizontal="left" vertical="center" wrapText="1"/>
      <protection/>
    </xf>
    <xf numFmtId="49" fontId="12" fillId="0" borderId="10" xfId="0" applyNumberFormat="1" applyFont="1" applyBorder="1" applyAlignment="1" applyProtection="1">
      <alignment horizontal="center" vertical="center" wrapText="1"/>
      <protection/>
    </xf>
    <xf numFmtId="4" fontId="12" fillId="0" borderId="10" xfId="0" applyNumberFormat="1" applyFont="1" applyBorder="1" applyAlignment="1" applyProtection="1">
      <alignment horizontal="right" vertical="center" wrapText="1"/>
      <protection/>
    </xf>
    <xf numFmtId="49" fontId="12" fillId="0" borderId="10" xfId="0" applyNumberFormat="1" applyFont="1" applyBorder="1" applyAlignment="1" applyProtection="1">
      <alignment horizontal="left"/>
      <protection/>
    </xf>
    <xf numFmtId="49" fontId="12" fillId="0" borderId="10" xfId="0" applyNumberFormat="1" applyFont="1" applyBorder="1" applyAlignment="1" applyProtection="1">
      <alignment horizontal="center"/>
      <protection/>
    </xf>
    <xf numFmtId="4" fontId="12" fillId="0" borderId="10" xfId="0" applyNumberFormat="1" applyFont="1" applyBorder="1" applyAlignment="1" applyProtection="1">
      <alignment horizontal="right"/>
      <protection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4" fontId="0" fillId="0" borderId="0" xfId="0" applyNumberFormat="1" applyAlignment="1">
      <alignment/>
    </xf>
    <xf numFmtId="49" fontId="2" fillId="0" borderId="11" xfId="0" applyNumberFormat="1" applyFont="1" applyBorder="1" applyAlignment="1" applyProtection="1">
      <alignment horizontal="left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12" fillId="0" borderId="12" xfId="0" applyNumberFormat="1" applyFont="1" applyBorder="1" applyAlignment="1" applyProtection="1">
      <alignment horizontal="left" vertical="center" wrapText="1"/>
      <protection/>
    </xf>
    <xf numFmtId="49" fontId="12" fillId="0" borderId="13" xfId="0" applyNumberFormat="1" applyFont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 applyProtection="1">
      <alignment horizontal="left" vertical="center" wrapText="1"/>
      <protection/>
    </xf>
    <xf numFmtId="49" fontId="12" fillId="0" borderId="10" xfId="0" applyNumberFormat="1" applyFont="1" applyBorder="1" applyAlignment="1" applyProtection="1">
      <alignment horizontal="center" vertical="center" wrapText="1"/>
      <protection/>
    </xf>
    <xf numFmtId="4" fontId="12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100"/>
  <sheetViews>
    <sheetView showGridLines="0" tabSelected="1" zoomScalePageLayoutView="0" workbookViewId="0" topLeftCell="A1">
      <selection activeCell="J4" sqref="J4"/>
    </sheetView>
  </sheetViews>
  <sheetFormatPr defaultColWidth="9.140625" defaultRowHeight="12.75" customHeight="1" outlineLevelRow="1"/>
  <cols>
    <col min="1" max="1" width="25.57421875" style="9" customWidth="1"/>
    <col min="2" max="2" width="5.28125" style="0" customWidth="1"/>
    <col min="3" max="3" width="6.28125" style="0" customWidth="1"/>
    <col min="4" max="4" width="12.140625" style="0" customWidth="1"/>
    <col min="5" max="5" width="4.8515625" style="0" customWidth="1"/>
    <col min="6" max="6" width="7.00390625" style="0" customWidth="1"/>
    <col min="7" max="7" width="4.8515625" style="0" customWidth="1"/>
    <col min="8" max="9" width="12.140625" style="0" customWidth="1"/>
    <col min="10" max="10" width="11.421875" style="0" customWidth="1"/>
    <col min="11" max="11" width="11.7109375" style="0" bestFit="1" customWidth="1"/>
  </cols>
  <sheetData>
    <row r="1" spans="1:10" ht="12.75">
      <c r="A1" s="33"/>
      <c r="B1" s="33"/>
      <c r="C1" s="33"/>
      <c r="D1" s="33"/>
      <c r="E1" s="33"/>
      <c r="F1" s="33"/>
      <c r="G1" s="5" t="s">
        <v>29</v>
      </c>
      <c r="H1" s="5"/>
      <c r="I1" s="6"/>
      <c r="J1" s="6"/>
    </row>
    <row r="2" spans="1:10" ht="12.75">
      <c r="A2" s="1"/>
      <c r="B2" s="5"/>
      <c r="C2" s="5"/>
      <c r="D2" s="5"/>
      <c r="E2" s="5"/>
      <c r="F2" s="5"/>
      <c r="G2" s="5" t="s">
        <v>139</v>
      </c>
      <c r="H2" s="5" t="s">
        <v>140</v>
      </c>
      <c r="I2" s="6"/>
      <c r="J2" s="6"/>
    </row>
    <row r="3" spans="1:10" ht="12.75">
      <c r="A3" s="4"/>
      <c r="B3" s="10"/>
      <c r="C3" s="10"/>
      <c r="D3" s="10"/>
      <c r="E3" s="10"/>
      <c r="F3" s="10"/>
      <c r="G3" s="11" t="s">
        <v>141</v>
      </c>
      <c r="H3" s="12"/>
      <c r="I3" s="12"/>
      <c r="J3" s="12"/>
    </row>
    <row r="4" spans="1:10" ht="12.75">
      <c r="A4" s="4"/>
      <c r="B4" s="10"/>
      <c r="C4" s="10"/>
      <c r="D4" s="10"/>
      <c r="E4" s="13"/>
      <c r="F4" s="10"/>
      <c r="G4" s="13"/>
      <c r="H4" s="13"/>
      <c r="I4" s="10"/>
      <c r="J4" s="10"/>
    </row>
    <row r="5" spans="1:10" ht="12.75">
      <c r="A5" s="5"/>
      <c r="B5" s="5"/>
      <c r="C5" s="5"/>
      <c r="D5" s="5"/>
      <c r="E5" s="5"/>
      <c r="F5" s="5"/>
      <c r="G5" s="5"/>
      <c r="H5" s="5"/>
      <c r="I5" s="6"/>
      <c r="J5" s="6"/>
    </row>
    <row r="6" spans="1:10" ht="12.75" customHeight="1">
      <c r="A6" s="36" t="s">
        <v>28</v>
      </c>
      <c r="B6" s="36"/>
      <c r="C6" s="36"/>
      <c r="D6" s="36"/>
      <c r="E6" s="36"/>
      <c r="F6" s="36"/>
      <c r="G6" s="36"/>
      <c r="H6" s="36"/>
      <c r="I6" s="36"/>
      <c r="J6" s="36"/>
    </row>
    <row r="7" spans="1:10" ht="12.75" customHeight="1">
      <c r="A7" s="36" t="s">
        <v>136</v>
      </c>
      <c r="B7" s="36"/>
      <c r="C7" s="36"/>
      <c r="D7" s="36"/>
      <c r="E7" s="36"/>
      <c r="F7" s="36"/>
      <c r="G7" s="36"/>
      <c r="H7" s="36"/>
      <c r="I7" s="36"/>
      <c r="J7" s="36"/>
    </row>
    <row r="8" spans="1:10" ht="21" customHeight="1">
      <c r="A8" s="34"/>
      <c r="B8" s="35"/>
      <c r="C8" s="35"/>
      <c r="D8" s="35"/>
      <c r="E8" s="35"/>
      <c r="F8" s="35"/>
      <c r="G8" s="35"/>
      <c r="H8" s="7"/>
      <c r="I8" s="7"/>
      <c r="J8" s="7"/>
    </row>
    <row r="9" spans="1:10" ht="12.75">
      <c r="A9" s="34"/>
      <c r="B9" s="35"/>
      <c r="C9" s="35"/>
      <c r="D9" s="35"/>
      <c r="E9" s="35"/>
      <c r="F9" s="35"/>
      <c r="G9" s="35"/>
      <c r="H9" s="7"/>
      <c r="I9" s="7"/>
      <c r="J9" s="7"/>
    </row>
    <row r="10" spans="1:10" ht="21.75">
      <c r="A10" s="23" t="s">
        <v>86</v>
      </c>
      <c r="B10" s="23" t="s">
        <v>87</v>
      </c>
      <c r="C10" s="23" t="s">
        <v>88</v>
      </c>
      <c r="D10" s="23" t="s">
        <v>89</v>
      </c>
      <c r="E10" s="23" t="s">
        <v>90</v>
      </c>
      <c r="F10" s="23" t="s">
        <v>91</v>
      </c>
      <c r="G10" s="23" t="s">
        <v>92</v>
      </c>
      <c r="H10" s="23" t="s">
        <v>93</v>
      </c>
      <c r="I10" s="24" t="s">
        <v>94</v>
      </c>
      <c r="J10" s="2" t="s">
        <v>27</v>
      </c>
    </row>
    <row r="11" spans="1:10" ht="56.25">
      <c r="A11" s="17" t="s">
        <v>61</v>
      </c>
      <c r="B11" s="18" t="s">
        <v>1</v>
      </c>
      <c r="C11" s="18"/>
      <c r="D11" s="18"/>
      <c r="E11" s="18"/>
      <c r="F11" s="18"/>
      <c r="G11" s="18"/>
      <c r="H11" s="19">
        <f>H12+H17+H34+H36+H38+H42+H48+H51+H60+H88+H90+H92+H94+H44+H57</f>
        <v>4097783.56</v>
      </c>
      <c r="I11" s="19">
        <f>I12+I17+I34+I36+I38+I42+I48+I51+I60+I88+I90+I92+I94+I44</f>
        <v>2064423.87</v>
      </c>
      <c r="J11" s="3">
        <f>I11*100/H11</f>
        <v>50.37903636862656</v>
      </c>
    </row>
    <row r="12" spans="1:10" ht="56.25">
      <c r="A12" s="17" t="s">
        <v>0</v>
      </c>
      <c r="B12" s="18" t="s">
        <v>1</v>
      </c>
      <c r="C12" s="18" t="s">
        <v>32</v>
      </c>
      <c r="D12" s="18"/>
      <c r="E12" s="18"/>
      <c r="F12" s="18"/>
      <c r="G12" s="18"/>
      <c r="H12" s="19">
        <f>SUM(H13:H16)</f>
        <v>490419.67</v>
      </c>
      <c r="I12" s="19">
        <f>SUM(I13:I16)</f>
        <v>232000.98</v>
      </c>
      <c r="J12" s="3">
        <f>I12*100/H12</f>
        <v>47.30662210184188</v>
      </c>
    </row>
    <row r="13" spans="1:11" ht="12.75">
      <c r="A13" s="14" t="s">
        <v>2</v>
      </c>
      <c r="B13" s="15" t="s">
        <v>1</v>
      </c>
      <c r="C13" s="15" t="s">
        <v>32</v>
      </c>
      <c r="D13" s="15" t="s">
        <v>95</v>
      </c>
      <c r="E13" s="15" t="s">
        <v>3</v>
      </c>
      <c r="F13" s="15" t="s">
        <v>33</v>
      </c>
      <c r="G13" s="15" t="s">
        <v>4</v>
      </c>
      <c r="H13" s="16">
        <v>367164</v>
      </c>
      <c r="I13" s="16">
        <v>171000</v>
      </c>
      <c r="J13" s="3">
        <f>I13*100/H13</f>
        <v>46.573193450338266</v>
      </c>
      <c r="K13" s="25"/>
    </row>
    <row r="14" spans="1:11" ht="33.75">
      <c r="A14" s="26" t="s">
        <v>113</v>
      </c>
      <c r="B14" s="27" t="s">
        <v>1</v>
      </c>
      <c r="C14" s="27" t="s">
        <v>32</v>
      </c>
      <c r="D14" s="27" t="s">
        <v>95</v>
      </c>
      <c r="E14" s="27" t="s">
        <v>3</v>
      </c>
      <c r="F14" s="15" t="s">
        <v>114</v>
      </c>
      <c r="G14" s="15" t="s">
        <v>4</v>
      </c>
      <c r="H14" s="16">
        <v>3119.67</v>
      </c>
      <c r="I14" s="16">
        <v>3119.64</v>
      </c>
      <c r="J14" s="3">
        <f>I14*100/H14</f>
        <v>99.99903835982651</v>
      </c>
      <c r="K14" s="25"/>
    </row>
    <row r="15" spans="1:11" ht="12.75">
      <c r="A15" s="26" t="s">
        <v>10</v>
      </c>
      <c r="B15" s="27" t="s">
        <v>1</v>
      </c>
      <c r="C15" s="27" t="s">
        <v>32</v>
      </c>
      <c r="D15" s="27" t="s">
        <v>95</v>
      </c>
      <c r="E15" s="27" t="s">
        <v>115</v>
      </c>
      <c r="F15" s="15" t="s">
        <v>38</v>
      </c>
      <c r="G15" s="15" t="s">
        <v>4</v>
      </c>
      <c r="H15" s="16">
        <v>0</v>
      </c>
      <c r="I15" s="16">
        <v>0</v>
      </c>
      <c r="J15" s="3">
        <v>0</v>
      </c>
      <c r="K15" s="25"/>
    </row>
    <row r="16" spans="1:10" ht="22.5" outlineLevel="1">
      <c r="A16" s="14" t="s">
        <v>5</v>
      </c>
      <c r="B16" s="15" t="s">
        <v>1</v>
      </c>
      <c r="C16" s="15" t="s">
        <v>32</v>
      </c>
      <c r="D16" s="15" t="s">
        <v>95</v>
      </c>
      <c r="E16" s="15" t="s">
        <v>30</v>
      </c>
      <c r="F16" s="15" t="s">
        <v>34</v>
      </c>
      <c r="G16" s="15" t="s">
        <v>4</v>
      </c>
      <c r="H16" s="16">
        <v>120136</v>
      </c>
      <c r="I16" s="16">
        <v>57881.34</v>
      </c>
      <c r="J16" s="3">
        <f aca="true" t="shared" si="0" ref="J16:J24">I16*100/H16</f>
        <v>48.17984617433575</v>
      </c>
    </row>
    <row r="17" spans="1:10" ht="90" outlineLevel="1">
      <c r="A17" s="17" t="s">
        <v>7</v>
      </c>
      <c r="B17" s="18" t="s">
        <v>1</v>
      </c>
      <c r="C17" s="18" t="s">
        <v>35</v>
      </c>
      <c r="D17" s="18"/>
      <c r="E17" s="18"/>
      <c r="F17" s="18"/>
      <c r="G17" s="18"/>
      <c r="H17" s="19">
        <f>SUM(H18:H33)</f>
        <v>2191568.84</v>
      </c>
      <c r="I17" s="19">
        <f>SUM(I18:I33)</f>
        <v>1129131.37</v>
      </c>
      <c r="J17" s="3">
        <f t="shared" si="0"/>
        <v>51.52160175812685</v>
      </c>
    </row>
    <row r="18" spans="1:10" ht="12.75" outlineLevel="1">
      <c r="A18" s="14" t="s">
        <v>8</v>
      </c>
      <c r="B18" s="15" t="s">
        <v>1</v>
      </c>
      <c r="C18" s="15" t="s">
        <v>35</v>
      </c>
      <c r="D18" s="15" t="s">
        <v>96</v>
      </c>
      <c r="E18" s="15" t="s">
        <v>9</v>
      </c>
      <c r="F18" s="15" t="s">
        <v>36</v>
      </c>
      <c r="G18" s="15" t="s">
        <v>4</v>
      </c>
      <c r="H18" s="16">
        <v>52200</v>
      </c>
      <c r="I18" s="16">
        <v>36819.58</v>
      </c>
      <c r="J18" s="3">
        <f t="shared" si="0"/>
        <v>70.5355938697318</v>
      </c>
    </row>
    <row r="19" spans="1:10" ht="12.75" outlineLevel="1">
      <c r="A19" s="14" t="s">
        <v>10</v>
      </c>
      <c r="B19" s="15" t="s">
        <v>1</v>
      </c>
      <c r="C19" s="15" t="s">
        <v>35</v>
      </c>
      <c r="D19" s="15" t="s">
        <v>96</v>
      </c>
      <c r="E19" s="15" t="s">
        <v>9</v>
      </c>
      <c r="F19" s="15" t="s">
        <v>38</v>
      </c>
      <c r="G19" s="15" t="s">
        <v>4</v>
      </c>
      <c r="H19" s="16">
        <v>26930</v>
      </c>
      <c r="I19" s="16">
        <v>26930</v>
      </c>
      <c r="J19" s="3">
        <f t="shared" si="0"/>
        <v>100</v>
      </c>
    </row>
    <row r="20" spans="1:10" ht="12.75" outlineLevel="1">
      <c r="A20" s="14" t="s">
        <v>11</v>
      </c>
      <c r="B20" s="15" t="s">
        <v>1</v>
      </c>
      <c r="C20" s="15" t="s">
        <v>35</v>
      </c>
      <c r="D20" s="15" t="s">
        <v>96</v>
      </c>
      <c r="E20" s="15" t="s">
        <v>6</v>
      </c>
      <c r="F20" s="15" t="s">
        <v>40</v>
      </c>
      <c r="G20" s="15" t="s">
        <v>4</v>
      </c>
      <c r="H20" s="16">
        <v>127513.33</v>
      </c>
      <c r="I20" s="16">
        <v>106205.59</v>
      </c>
      <c r="J20" s="3">
        <f t="shared" si="0"/>
        <v>83.28979409446839</v>
      </c>
    </row>
    <row r="21" spans="1:10" ht="22.5" outlineLevel="1">
      <c r="A21" s="14" t="s">
        <v>62</v>
      </c>
      <c r="B21" s="15" t="s">
        <v>1</v>
      </c>
      <c r="C21" s="15" t="s">
        <v>35</v>
      </c>
      <c r="D21" s="15" t="s">
        <v>96</v>
      </c>
      <c r="E21" s="15" t="s">
        <v>9</v>
      </c>
      <c r="F21" s="15" t="s">
        <v>37</v>
      </c>
      <c r="G21" s="15" t="s">
        <v>4</v>
      </c>
      <c r="H21" s="16">
        <v>900</v>
      </c>
      <c r="I21" s="16">
        <v>900</v>
      </c>
      <c r="J21" s="3">
        <f t="shared" si="0"/>
        <v>100</v>
      </c>
    </row>
    <row r="22" spans="1:10" ht="12.75" outlineLevel="1">
      <c r="A22" s="14" t="s">
        <v>10</v>
      </c>
      <c r="B22" s="15" t="s">
        <v>1</v>
      </c>
      <c r="C22" s="15" t="s">
        <v>35</v>
      </c>
      <c r="D22" s="15" t="s">
        <v>96</v>
      </c>
      <c r="E22" s="15" t="s">
        <v>6</v>
      </c>
      <c r="F22" s="15" t="s">
        <v>38</v>
      </c>
      <c r="G22" s="15" t="s">
        <v>4</v>
      </c>
      <c r="H22" s="16">
        <v>0</v>
      </c>
      <c r="I22" s="16">
        <v>0</v>
      </c>
      <c r="J22" s="3">
        <v>0</v>
      </c>
    </row>
    <row r="23" spans="1:10" ht="25.5" customHeight="1" outlineLevel="1">
      <c r="A23" s="14" t="s">
        <v>62</v>
      </c>
      <c r="B23" s="15" t="s">
        <v>1</v>
      </c>
      <c r="C23" s="15" t="s">
        <v>35</v>
      </c>
      <c r="D23" s="15" t="s">
        <v>96</v>
      </c>
      <c r="E23" s="15" t="s">
        <v>6</v>
      </c>
      <c r="F23" s="15" t="s">
        <v>37</v>
      </c>
      <c r="G23" s="15" t="s">
        <v>4</v>
      </c>
      <c r="H23" s="16">
        <v>418</v>
      </c>
      <c r="I23" s="16">
        <v>418</v>
      </c>
      <c r="J23" s="3">
        <f t="shared" si="0"/>
        <v>100</v>
      </c>
    </row>
    <row r="24" spans="1:10" ht="12.75" outlineLevel="1">
      <c r="A24" s="14" t="s">
        <v>120</v>
      </c>
      <c r="B24" s="15" t="s">
        <v>1</v>
      </c>
      <c r="C24" s="15" t="s">
        <v>35</v>
      </c>
      <c r="D24" s="15" t="s">
        <v>96</v>
      </c>
      <c r="E24" s="15" t="s">
        <v>6</v>
      </c>
      <c r="F24" s="15" t="s">
        <v>121</v>
      </c>
      <c r="G24" s="15" t="s">
        <v>4</v>
      </c>
      <c r="H24" s="16">
        <v>3378.41</v>
      </c>
      <c r="I24" s="16">
        <v>3378.41</v>
      </c>
      <c r="J24" s="3">
        <f t="shared" si="0"/>
        <v>100</v>
      </c>
    </row>
    <row r="25" spans="1:10" ht="12.75" outlineLevel="1">
      <c r="A25" s="14" t="s">
        <v>57</v>
      </c>
      <c r="B25" s="15" t="s">
        <v>1</v>
      </c>
      <c r="C25" s="15" t="s">
        <v>35</v>
      </c>
      <c r="D25" s="15" t="s">
        <v>96</v>
      </c>
      <c r="E25" s="15" t="s">
        <v>6</v>
      </c>
      <c r="F25" s="15" t="s">
        <v>116</v>
      </c>
      <c r="G25" s="15" t="s">
        <v>4</v>
      </c>
      <c r="H25" s="16">
        <v>30784</v>
      </c>
      <c r="I25" s="16">
        <v>30784</v>
      </c>
      <c r="J25" s="3">
        <f>I25*100/H25</f>
        <v>100</v>
      </c>
    </row>
    <row r="26" spans="1:10" ht="12.75" outlineLevel="1">
      <c r="A26" s="14" t="s">
        <v>2</v>
      </c>
      <c r="B26" s="15" t="s">
        <v>1</v>
      </c>
      <c r="C26" s="15" t="s">
        <v>35</v>
      </c>
      <c r="D26" s="15" t="s">
        <v>96</v>
      </c>
      <c r="E26" s="15" t="s">
        <v>3</v>
      </c>
      <c r="F26" s="15" t="s">
        <v>33</v>
      </c>
      <c r="G26" s="15" t="s">
        <v>4</v>
      </c>
      <c r="H26" s="16">
        <v>1284655</v>
      </c>
      <c r="I26" s="16">
        <v>614388.68</v>
      </c>
      <c r="J26" s="3">
        <f>I26*100/H26</f>
        <v>47.82518886393624</v>
      </c>
    </row>
    <row r="27" spans="1:10" ht="22.5" outlineLevel="1">
      <c r="A27" s="14" t="s">
        <v>118</v>
      </c>
      <c r="B27" s="15" t="s">
        <v>1</v>
      </c>
      <c r="C27" s="15" t="s">
        <v>35</v>
      </c>
      <c r="D27" s="15" t="s">
        <v>96</v>
      </c>
      <c r="E27" s="15" t="s">
        <v>115</v>
      </c>
      <c r="F27" s="15" t="s">
        <v>119</v>
      </c>
      <c r="G27" s="15" t="s">
        <v>4</v>
      </c>
      <c r="H27" s="16">
        <v>0</v>
      </c>
      <c r="I27" s="16">
        <v>0</v>
      </c>
      <c r="J27" s="3">
        <v>0</v>
      </c>
    </row>
    <row r="28" spans="1:10" ht="12.75" outlineLevel="1">
      <c r="A28" s="14" t="s">
        <v>10</v>
      </c>
      <c r="B28" s="15" t="s">
        <v>1</v>
      </c>
      <c r="C28" s="15" t="s">
        <v>35</v>
      </c>
      <c r="D28" s="15" t="s">
        <v>96</v>
      </c>
      <c r="E28" s="15" t="s">
        <v>115</v>
      </c>
      <c r="F28" s="15" t="s">
        <v>38</v>
      </c>
      <c r="G28" s="15" t="s">
        <v>4</v>
      </c>
      <c r="H28" s="16">
        <v>0</v>
      </c>
      <c r="I28" s="16">
        <v>0</v>
      </c>
      <c r="J28" s="3">
        <v>0</v>
      </c>
    </row>
    <row r="29" spans="1:10" ht="22.5" outlineLevel="1">
      <c r="A29" s="14" t="s">
        <v>5</v>
      </c>
      <c r="B29" s="15" t="s">
        <v>1</v>
      </c>
      <c r="C29" s="15" t="s">
        <v>35</v>
      </c>
      <c r="D29" s="15" t="s">
        <v>96</v>
      </c>
      <c r="E29" s="15" t="s">
        <v>30</v>
      </c>
      <c r="F29" s="15" t="s">
        <v>34</v>
      </c>
      <c r="G29" s="15" t="s">
        <v>4</v>
      </c>
      <c r="H29" s="16">
        <v>437410</v>
      </c>
      <c r="I29" s="16">
        <v>189317.44</v>
      </c>
      <c r="J29" s="3">
        <f>I29*100/H29</f>
        <v>43.28146132918772</v>
      </c>
    </row>
    <row r="30" spans="1:10" ht="22.5" outlineLevel="1">
      <c r="A30" s="14" t="s">
        <v>112</v>
      </c>
      <c r="B30" s="15" t="s">
        <v>1</v>
      </c>
      <c r="C30" s="15" t="s">
        <v>35</v>
      </c>
      <c r="D30" s="15" t="s">
        <v>96</v>
      </c>
      <c r="E30" s="15" t="s">
        <v>6</v>
      </c>
      <c r="F30" s="15" t="s">
        <v>117</v>
      </c>
      <c r="G30" s="15" t="s">
        <v>4</v>
      </c>
      <c r="H30" s="16">
        <v>0</v>
      </c>
      <c r="I30" s="16">
        <v>0</v>
      </c>
      <c r="J30" s="3">
        <v>0</v>
      </c>
    </row>
    <row r="31" spans="1:10" ht="12.75" outlineLevel="1">
      <c r="A31" s="14" t="s">
        <v>108</v>
      </c>
      <c r="B31" s="15" t="s">
        <v>1</v>
      </c>
      <c r="C31" s="15" t="s">
        <v>35</v>
      </c>
      <c r="D31" s="15" t="s">
        <v>96</v>
      </c>
      <c r="E31" s="15" t="s">
        <v>137</v>
      </c>
      <c r="F31" s="15" t="s">
        <v>138</v>
      </c>
      <c r="G31" s="15" t="s">
        <v>4</v>
      </c>
      <c r="H31" s="16">
        <v>0.67</v>
      </c>
      <c r="I31" s="16">
        <v>0.67</v>
      </c>
      <c r="J31" s="3">
        <f aca="true" t="shared" si="1" ref="J31:J59">I31*100/H31</f>
        <v>100</v>
      </c>
    </row>
    <row r="32" spans="1:10" ht="12.75" outlineLevel="1">
      <c r="A32" s="14" t="s">
        <v>108</v>
      </c>
      <c r="B32" s="15" t="s">
        <v>1</v>
      </c>
      <c r="C32" s="15" t="s">
        <v>35</v>
      </c>
      <c r="D32" s="15" t="s">
        <v>96</v>
      </c>
      <c r="E32" s="15" t="s">
        <v>122</v>
      </c>
      <c r="F32" s="15" t="s">
        <v>98</v>
      </c>
      <c r="G32" s="15" t="s">
        <v>4</v>
      </c>
      <c r="H32" s="16">
        <v>1939</v>
      </c>
      <c r="I32" s="16">
        <v>1939</v>
      </c>
      <c r="J32" s="3">
        <f t="shared" si="1"/>
        <v>100</v>
      </c>
    </row>
    <row r="33" spans="1:10" ht="12.75" outlineLevel="1">
      <c r="A33" s="14" t="s">
        <v>2</v>
      </c>
      <c r="B33" s="15" t="s">
        <v>1</v>
      </c>
      <c r="C33" s="15" t="s">
        <v>35</v>
      </c>
      <c r="D33" s="15" t="s">
        <v>39</v>
      </c>
      <c r="E33" s="15" t="s">
        <v>3</v>
      </c>
      <c r="F33" s="15" t="s">
        <v>33</v>
      </c>
      <c r="G33" s="15" t="s">
        <v>4</v>
      </c>
      <c r="H33" s="16">
        <v>225440.43</v>
      </c>
      <c r="I33" s="16">
        <v>118050</v>
      </c>
      <c r="J33" s="3">
        <f t="shared" si="1"/>
        <v>52.36416555805895</v>
      </c>
    </row>
    <row r="34" spans="1:10" ht="12.75" outlineLevel="1">
      <c r="A34" s="17" t="s">
        <v>14</v>
      </c>
      <c r="B34" s="18" t="s">
        <v>1</v>
      </c>
      <c r="C34" s="18" t="s">
        <v>42</v>
      </c>
      <c r="D34" s="18"/>
      <c r="E34" s="18"/>
      <c r="F34" s="18"/>
      <c r="G34" s="18"/>
      <c r="H34" s="19">
        <f>H35</f>
        <v>5000</v>
      </c>
      <c r="I34" s="19">
        <v>0</v>
      </c>
      <c r="J34" s="3">
        <f t="shared" si="1"/>
        <v>0</v>
      </c>
    </row>
    <row r="35" spans="1:10" ht="12.75" outlineLevel="1">
      <c r="A35" s="14" t="s">
        <v>12</v>
      </c>
      <c r="B35" s="15" t="s">
        <v>1</v>
      </c>
      <c r="C35" s="15" t="s">
        <v>42</v>
      </c>
      <c r="D35" s="15" t="s">
        <v>43</v>
      </c>
      <c r="E35" s="15" t="s">
        <v>15</v>
      </c>
      <c r="F35" s="15" t="s">
        <v>99</v>
      </c>
      <c r="G35" s="15" t="s">
        <v>4</v>
      </c>
      <c r="H35" s="16">
        <v>5000</v>
      </c>
      <c r="I35" s="16">
        <v>0</v>
      </c>
      <c r="J35" s="3">
        <f t="shared" si="1"/>
        <v>0</v>
      </c>
    </row>
    <row r="36" spans="1:10" ht="33.75" outlineLevel="1">
      <c r="A36" s="17" t="s">
        <v>16</v>
      </c>
      <c r="B36" s="18" t="s">
        <v>1</v>
      </c>
      <c r="C36" s="18" t="s">
        <v>44</v>
      </c>
      <c r="D36" s="18"/>
      <c r="E36" s="18"/>
      <c r="F36" s="18"/>
      <c r="G36" s="18"/>
      <c r="H36" s="19">
        <v>700</v>
      </c>
      <c r="I36" s="19">
        <v>0</v>
      </c>
      <c r="J36" s="3">
        <f t="shared" si="1"/>
        <v>0</v>
      </c>
    </row>
    <row r="37" spans="1:10" ht="12.75" outlineLevel="1">
      <c r="A37" s="14" t="s">
        <v>58</v>
      </c>
      <c r="B37" s="15" t="s">
        <v>1</v>
      </c>
      <c r="C37" s="15" t="s">
        <v>44</v>
      </c>
      <c r="D37" s="15" t="s">
        <v>63</v>
      </c>
      <c r="E37" s="15" t="s">
        <v>6</v>
      </c>
      <c r="F37" s="15" t="s">
        <v>41</v>
      </c>
      <c r="G37" s="15" t="s">
        <v>13</v>
      </c>
      <c r="H37" s="16">
        <v>700</v>
      </c>
      <c r="I37" s="16">
        <v>0</v>
      </c>
      <c r="J37" s="3">
        <f t="shared" si="1"/>
        <v>0</v>
      </c>
    </row>
    <row r="38" spans="1:10" ht="22.5" outlineLevel="1">
      <c r="A38" s="17" t="s">
        <v>17</v>
      </c>
      <c r="B38" s="18" t="s">
        <v>1</v>
      </c>
      <c r="C38" s="18" t="s">
        <v>45</v>
      </c>
      <c r="D38" s="18"/>
      <c r="E38" s="18"/>
      <c r="F38" s="18"/>
      <c r="G38" s="18"/>
      <c r="H38" s="19">
        <f>SUM(H39:H41)</f>
        <v>115100</v>
      </c>
      <c r="I38" s="19">
        <f>SUM(I39:I41)</f>
        <v>53190.53</v>
      </c>
      <c r="J38" s="3">
        <f t="shared" si="1"/>
        <v>46.212450043440484</v>
      </c>
    </row>
    <row r="39" spans="1:10" ht="12.75" outlineLevel="1">
      <c r="A39" s="14" t="s">
        <v>2</v>
      </c>
      <c r="B39" s="15" t="s">
        <v>1</v>
      </c>
      <c r="C39" s="15" t="s">
        <v>45</v>
      </c>
      <c r="D39" s="15" t="s">
        <v>64</v>
      </c>
      <c r="E39" s="15" t="s">
        <v>3</v>
      </c>
      <c r="F39" s="15" t="s">
        <v>33</v>
      </c>
      <c r="G39" s="15" t="s">
        <v>4</v>
      </c>
      <c r="H39" s="16">
        <v>85170</v>
      </c>
      <c r="I39" s="16">
        <v>40867.46</v>
      </c>
      <c r="J39" s="3">
        <f t="shared" si="1"/>
        <v>47.98339791006223</v>
      </c>
    </row>
    <row r="40" spans="1:10" ht="22.5" outlineLevel="1">
      <c r="A40" s="14" t="s">
        <v>5</v>
      </c>
      <c r="B40" s="15" t="s">
        <v>1</v>
      </c>
      <c r="C40" s="15" t="s">
        <v>45</v>
      </c>
      <c r="D40" s="15" t="s">
        <v>64</v>
      </c>
      <c r="E40" s="15" t="s">
        <v>30</v>
      </c>
      <c r="F40" s="15" t="s">
        <v>34</v>
      </c>
      <c r="G40" s="15" t="s">
        <v>4</v>
      </c>
      <c r="H40" s="16">
        <v>25730</v>
      </c>
      <c r="I40" s="16">
        <v>12323.07</v>
      </c>
      <c r="J40" s="3">
        <f t="shared" si="1"/>
        <v>47.8937815779246</v>
      </c>
    </row>
    <row r="41" spans="1:10" ht="12.75" outlineLevel="1">
      <c r="A41" s="14" t="s">
        <v>58</v>
      </c>
      <c r="B41" s="15" t="s">
        <v>1</v>
      </c>
      <c r="C41" s="15" t="s">
        <v>45</v>
      </c>
      <c r="D41" s="15" t="s">
        <v>64</v>
      </c>
      <c r="E41" s="15" t="s">
        <v>6</v>
      </c>
      <c r="F41" s="15" t="s">
        <v>41</v>
      </c>
      <c r="G41" s="15" t="s">
        <v>13</v>
      </c>
      <c r="H41" s="16">
        <v>4200</v>
      </c>
      <c r="I41" s="16">
        <v>0</v>
      </c>
      <c r="J41" s="3">
        <f t="shared" si="1"/>
        <v>0</v>
      </c>
    </row>
    <row r="42" spans="1:10" ht="22.5">
      <c r="A42" s="17" t="s">
        <v>46</v>
      </c>
      <c r="B42" s="18" t="s">
        <v>1</v>
      </c>
      <c r="C42" s="18" t="s">
        <v>100</v>
      </c>
      <c r="D42" s="18"/>
      <c r="E42" s="18"/>
      <c r="F42" s="18"/>
      <c r="G42" s="18"/>
      <c r="H42" s="19">
        <f>H43</f>
        <v>5300</v>
      </c>
      <c r="I42" s="19">
        <v>0</v>
      </c>
      <c r="J42" s="3">
        <f t="shared" si="1"/>
        <v>0</v>
      </c>
    </row>
    <row r="43" spans="1:10" ht="12.75" outlineLevel="1">
      <c r="A43" s="14" t="s">
        <v>10</v>
      </c>
      <c r="B43" s="15" t="s">
        <v>1</v>
      </c>
      <c r="C43" s="15" t="s">
        <v>100</v>
      </c>
      <c r="D43" s="15" t="s">
        <v>101</v>
      </c>
      <c r="E43" s="15" t="s">
        <v>6</v>
      </c>
      <c r="F43" s="15" t="s">
        <v>38</v>
      </c>
      <c r="G43" s="15" t="s">
        <v>4</v>
      </c>
      <c r="H43" s="16">
        <v>5300</v>
      </c>
      <c r="I43" s="16">
        <v>0</v>
      </c>
      <c r="J43" s="3">
        <f t="shared" si="1"/>
        <v>0</v>
      </c>
    </row>
    <row r="44" spans="1:10" ht="22.5" outlineLevel="1">
      <c r="A44" s="28" t="s">
        <v>46</v>
      </c>
      <c r="B44" s="29" t="s">
        <v>1</v>
      </c>
      <c r="C44" s="29" t="s">
        <v>47</v>
      </c>
      <c r="D44" s="31"/>
      <c r="E44" s="31"/>
      <c r="F44" s="31"/>
      <c r="G44" s="31"/>
      <c r="H44" s="32">
        <f>H45+H46+H47</f>
        <v>8320</v>
      </c>
      <c r="I44" s="32">
        <f>I45+I46+I47</f>
        <v>2320</v>
      </c>
      <c r="J44" s="3">
        <f t="shared" si="1"/>
        <v>27.884615384615383</v>
      </c>
    </row>
    <row r="45" spans="1:10" ht="12.75" outlineLevel="1">
      <c r="A45" s="26" t="s">
        <v>120</v>
      </c>
      <c r="B45" s="27" t="s">
        <v>1</v>
      </c>
      <c r="C45" s="27" t="s">
        <v>47</v>
      </c>
      <c r="D45" s="15" t="s">
        <v>101</v>
      </c>
      <c r="E45" s="15" t="s">
        <v>6</v>
      </c>
      <c r="F45" s="15" t="s">
        <v>121</v>
      </c>
      <c r="G45" s="15" t="s">
        <v>4</v>
      </c>
      <c r="H45" s="16">
        <v>3000</v>
      </c>
      <c r="I45" s="16">
        <v>0</v>
      </c>
      <c r="J45" s="3">
        <f t="shared" si="1"/>
        <v>0</v>
      </c>
    </row>
    <row r="46" spans="1:10" ht="22.5" outlineLevel="1">
      <c r="A46" s="26" t="s">
        <v>123</v>
      </c>
      <c r="B46" s="27" t="s">
        <v>1</v>
      </c>
      <c r="C46" s="27" t="s">
        <v>47</v>
      </c>
      <c r="D46" s="15" t="s">
        <v>101</v>
      </c>
      <c r="E46" s="15" t="s">
        <v>6</v>
      </c>
      <c r="F46" s="15" t="s">
        <v>116</v>
      </c>
      <c r="G46" s="15" t="s">
        <v>4</v>
      </c>
      <c r="H46" s="16">
        <v>2320</v>
      </c>
      <c r="I46" s="16">
        <v>2320</v>
      </c>
      <c r="J46" s="3">
        <f t="shared" si="1"/>
        <v>100</v>
      </c>
    </row>
    <row r="47" spans="1:10" ht="33.75" outlineLevel="1">
      <c r="A47" s="26" t="s">
        <v>124</v>
      </c>
      <c r="B47" s="27" t="s">
        <v>1</v>
      </c>
      <c r="C47" s="27" t="s">
        <v>47</v>
      </c>
      <c r="D47" s="15" t="s">
        <v>101</v>
      </c>
      <c r="E47" s="15" t="s">
        <v>6</v>
      </c>
      <c r="F47" s="15" t="s">
        <v>37</v>
      </c>
      <c r="G47" s="15" t="s">
        <v>4</v>
      </c>
      <c r="H47" s="16">
        <v>3000</v>
      </c>
      <c r="I47" s="16">
        <v>0</v>
      </c>
      <c r="J47" s="3">
        <f t="shared" si="1"/>
        <v>0</v>
      </c>
    </row>
    <row r="48" spans="1:10" ht="22.5" outlineLevel="1">
      <c r="A48" s="17" t="s">
        <v>18</v>
      </c>
      <c r="B48" s="18" t="s">
        <v>1</v>
      </c>
      <c r="C48" s="18" t="s">
        <v>48</v>
      </c>
      <c r="D48" s="18"/>
      <c r="E48" s="18"/>
      <c r="F48" s="18"/>
      <c r="G48" s="18"/>
      <c r="H48" s="19">
        <f>H49+H50</f>
        <v>116785.1</v>
      </c>
      <c r="I48" s="19">
        <f>I49+I50</f>
        <v>0</v>
      </c>
      <c r="J48" s="3">
        <f t="shared" si="1"/>
        <v>0</v>
      </c>
    </row>
    <row r="49" spans="1:10" ht="22.5" outlineLevel="1">
      <c r="A49" s="14" t="s">
        <v>62</v>
      </c>
      <c r="B49" s="15" t="s">
        <v>1</v>
      </c>
      <c r="C49" s="15" t="s">
        <v>48</v>
      </c>
      <c r="D49" s="15" t="s">
        <v>49</v>
      </c>
      <c r="E49" s="15" t="s">
        <v>6</v>
      </c>
      <c r="F49" s="15" t="s">
        <v>37</v>
      </c>
      <c r="G49" s="15" t="s">
        <v>4</v>
      </c>
      <c r="H49" s="16">
        <v>110825.53</v>
      </c>
      <c r="I49" s="16">
        <v>0</v>
      </c>
      <c r="J49" s="3">
        <f t="shared" si="1"/>
        <v>0</v>
      </c>
    </row>
    <row r="50" spans="1:10" ht="22.5" outlineLevel="1">
      <c r="A50" s="14" t="s">
        <v>62</v>
      </c>
      <c r="B50" s="15" t="s">
        <v>1</v>
      </c>
      <c r="C50" s="15" t="s">
        <v>48</v>
      </c>
      <c r="D50" s="15" t="s">
        <v>125</v>
      </c>
      <c r="E50" s="15" t="s">
        <v>6</v>
      </c>
      <c r="F50" s="15" t="s">
        <v>37</v>
      </c>
      <c r="G50" s="15" t="s">
        <v>4</v>
      </c>
      <c r="H50" s="16">
        <v>5959.57</v>
      </c>
      <c r="I50" s="16">
        <v>0</v>
      </c>
      <c r="J50" s="3">
        <f t="shared" si="1"/>
        <v>0</v>
      </c>
    </row>
    <row r="51" spans="1:10" ht="12.75" outlineLevel="1">
      <c r="A51" s="17" t="s">
        <v>102</v>
      </c>
      <c r="B51" s="18" t="s">
        <v>1</v>
      </c>
      <c r="C51" s="18" t="s">
        <v>103</v>
      </c>
      <c r="D51" s="18"/>
      <c r="E51" s="18"/>
      <c r="F51" s="18"/>
      <c r="G51" s="18"/>
      <c r="H51" s="19">
        <f>SUM(H52:H56)</f>
        <v>119011</v>
      </c>
      <c r="I51" s="19">
        <f>SUM(I52:I56)</f>
        <v>110033.47</v>
      </c>
      <c r="J51" s="3">
        <f t="shared" si="1"/>
        <v>92.45655443614456</v>
      </c>
    </row>
    <row r="52" spans="1:10" ht="12.75" outlineLevel="1">
      <c r="A52" s="14" t="s">
        <v>11</v>
      </c>
      <c r="B52" s="15" t="s">
        <v>1</v>
      </c>
      <c r="C52" s="15" t="s">
        <v>103</v>
      </c>
      <c r="D52" s="15" t="s">
        <v>104</v>
      </c>
      <c r="E52" s="15" t="s">
        <v>6</v>
      </c>
      <c r="F52" s="15" t="s">
        <v>40</v>
      </c>
      <c r="G52" s="15" t="s">
        <v>4</v>
      </c>
      <c r="H52" s="16">
        <v>4000</v>
      </c>
      <c r="I52" s="16">
        <v>0</v>
      </c>
      <c r="J52" s="3">
        <f t="shared" si="1"/>
        <v>0</v>
      </c>
    </row>
    <row r="53" spans="1:10" ht="12.75" outlineLevel="1">
      <c r="A53" s="14" t="s">
        <v>10</v>
      </c>
      <c r="B53" s="15" t="s">
        <v>1</v>
      </c>
      <c r="C53" s="15" t="s">
        <v>103</v>
      </c>
      <c r="D53" s="15" t="s">
        <v>105</v>
      </c>
      <c r="E53" s="15" t="s">
        <v>6</v>
      </c>
      <c r="F53" s="15" t="s">
        <v>38</v>
      </c>
      <c r="G53" s="15" t="s">
        <v>4</v>
      </c>
      <c r="H53" s="16">
        <v>9022.47</v>
      </c>
      <c r="I53" s="16">
        <v>9022.47</v>
      </c>
      <c r="J53" s="3">
        <f t="shared" si="1"/>
        <v>100</v>
      </c>
    </row>
    <row r="54" spans="1:10" ht="22.5" outlineLevel="1">
      <c r="A54" s="26" t="s">
        <v>126</v>
      </c>
      <c r="B54" s="27" t="s">
        <v>1</v>
      </c>
      <c r="C54" s="27" t="s">
        <v>103</v>
      </c>
      <c r="D54" s="15" t="s">
        <v>105</v>
      </c>
      <c r="E54" s="15" t="s">
        <v>6</v>
      </c>
      <c r="F54" s="15" t="s">
        <v>127</v>
      </c>
      <c r="G54" s="15" t="s">
        <v>4</v>
      </c>
      <c r="H54" s="16">
        <v>977.53</v>
      </c>
      <c r="I54" s="16">
        <v>0</v>
      </c>
      <c r="J54" s="3">
        <f t="shared" si="1"/>
        <v>0</v>
      </c>
    </row>
    <row r="55" spans="1:10" ht="33.75" outlineLevel="1">
      <c r="A55" s="26" t="s">
        <v>124</v>
      </c>
      <c r="B55" s="27" t="s">
        <v>1</v>
      </c>
      <c r="C55" s="27" t="s">
        <v>103</v>
      </c>
      <c r="D55" s="15" t="s">
        <v>104</v>
      </c>
      <c r="E55" s="15" t="s">
        <v>6</v>
      </c>
      <c r="F55" s="15" t="s">
        <v>117</v>
      </c>
      <c r="G55" s="15" t="s">
        <v>4</v>
      </c>
      <c r="H55" s="16">
        <v>4000</v>
      </c>
      <c r="I55" s="16">
        <v>0</v>
      </c>
      <c r="J55" s="3">
        <f t="shared" si="1"/>
        <v>0</v>
      </c>
    </row>
    <row r="56" spans="1:10" ht="22.5" outlineLevel="1">
      <c r="A56" s="14" t="s">
        <v>62</v>
      </c>
      <c r="B56" s="15" t="s">
        <v>1</v>
      </c>
      <c r="C56" s="15" t="s">
        <v>103</v>
      </c>
      <c r="D56" s="15" t="s">
        <v>106</v>
      </c>
      <c r="E56" s="15" t="s">
        <v>6</v>
      </c>
      <c r="F56" s="15" t="s">
        <v>37</v>
      </c>
      <c r="G56" s="15" t="s">
        <v>4</v>
      </c>
      <c r="H56" s="16">
        <v>101011</v>
      </c>
      <c r="I56" s="16">
        <v>101011</v>
      </c>
      <c r="J56" s="3">
        <f t="shared" si="1"/>
        <v>100</v>
      </c>
    </row>
    <row r="57" spans="1:10" ht="12.75" outlineLevel="1">
      <c r="A57" s="28" t="s">
        <v>129</v>
      </c>
      <c r="B57" s="29" t="s">
        <v>1</v>
      </c>
      <c r="C57" s="29" t="s">
        <v>128</v>
      </c>
      <c r="D57" s="18"/>
      <c r="E57" s="18"/>
      <c r="F57" s="18"/>
      <c r="G57" s="18"/>
      <c r="H57" s="19">
        <f>H58+H59</f>
        <v>11000</v>
      </c>
      <c r="I57" s="19">
        <f>I58+I59</f>
        <v>0</v>
      </c>
      <c r="J57" s="3">
        <f t="shared" si="1"/>
        <v>0</v>
      </c>
    </row>
    <row r="58" spans="1:10" ht="12.75" outlineLevel="1">
      <c r="A58" s="26" t="s">
        <v>10</v>
      </c>
      <c r="B58" s="27" t="s">
        <v>1</v>
      </c>
      <c r="C58" s="27" t="s">
        <v>128</v>
      </c>
      <c r="D58" s="15" t="s">
        <v>130</v>
      </c>
      <c r="E58" s="15" t="s">
        <v>6</v>
      </c>
      <c r="F58" s="15" t="s">
        <v>38</v>
      </c>
      <c r="G58" s="15" t="s">
        <v>4</v>
      </c>
      <c r="H58" s="16">
        <v>4000</v>
      </c>
      <c r="I58" s="16">
        <v>0</v>
      </c>
      <c r="J58" s="3">
        <f t="shared" si="1"/>
        <v>0</v>
      </c>
    </row>
    <row r="59" spans="1:10" ht="33.75" outlineLevel="1">
      <c r="A59" s="26" t="s">
        <v>124</v>
      </c>
      <c r="B59" s="27" t="s">
        <v>1</v>
      </c>
      <c r="C59" s="27" t="s">
        <v>128</v>
      </c>
      <c r="D59" s="15" t="s">
        <v>130</v>
      </c>
      <c r="E59" s="15" t="s">
        <v>6</v>
      </c>
      <c r="F59" s="15" t="s">
        <v>117</v>
      </c>
      <c r="G59" s="15" t="s">
        <v>4</v>
      </c>
      <c r="H59" s="16">
        <v>7000</v>
      </c>
      <c r="I59" s="16">
        <v>0</v>
      </c>
      <c r="J59" s="3">
        <f t="shared" si="1"/>
        <v>0</v>
      </c>
    </row>
    <row r="60" spans="1:10" ht="12.75" outlineLevel="1">
      <c r="A60" s="17" t="s">
        <v>19</v>
      </c>
      <c r="B60" s="18" t="s">
        <v>1</v>
      </c>
      <c r="C60" s="18" t="s">
        <v>50</v>
      </c>
      <c r="D60" s="18"/>
      <c r="E60" s="18"/>
      <c r="F60" s="18"/>
      <c r="G60" s="18"/>
      <c r="H60" s="19">
        <f>SUM(H61:H74)</f>
        <v>562696.9500000001</v>
      </c>
      <c r="I60" s="19">
        <f>SUM(I61:I74)</f>
        <v>276988.52</v>
      </c>
      <c r="J60" s="3">
        <f aca="true" t="shared" si="2" ref="J60:J73">I60*100/H60</f>
        <v>49.225168183335626</v>
      </c>
    </row>
    <row r="61" spans="1:10" ht="12.75" outlineLevel="1">
      <c r="A61" s="14" t="s">
        <v>2</v>
      </c>
      <c r="B61" s="15" t="s">
        <v>1</v>
      </c>
      <c r="C61" s="15" t="s">
        <v>50</v>
      </c>
      <c r="D61" s="15" t="s">
        <v>109</v>
      </c>
      <c r="E61" s="15" t="s">
        <v>20</v>
      </c>
      <c r="F61" s="15" t="s">
        <v>33</v>
      </c>
      <c r="G61" s="15" t="s">
        <v>4</v>
      </c>
      <c r="H61" s="16">
        <v>166560</v>
      </c>
      <c r="I61" s="16">
        <v>90578.73</v>
      </c>
      <c r="J61" s="3">
        <f t="shared" si="2"/>
        <v>54.38204250720461</v>
      </c>
    </row>
    <row r="62" spans="1:10" ht="22.5" outlineLevel="1">
      <c r="A62" s="14" t="s">
        <v>5</v>
      </c>
      <c r="B62" s="15" t="s">
        <v>1</v>
      </c>
      <c r="C62" s="15" t="s">
        <v>50</v>
      </c>
      <c r="D62" s="15" t="s">
        <v>109</v>
      </c>
      <c r="E62" s="15" t="s">
        <v>31</v>
      </c>
      <c r="F62" s="15" t="s">
        <v>34</v>
      </c>
      <c r="G62" s="15" t="s">
        <v>4</v>
      </c>
      <c r="H62" s="16">
        <v>43647</v>
      </c>
      <c r="I62" s="16">
        <v>27685.11</v>
      </c>
      <c r="J62" s="3">
        <f t="shared" si="2"/>
        <v>63.42958278919513</v>
      </c>
    </row>
    <row r="63" spans="1:10" ht="12.75" outlineLevel="1">
      <c r="A63" s="14" t="s">
        <v>2</v>
      </c>
      <c r="B63" s="15" t="s">
        <v>1</v>
      </c>
      <c r="C63" s="15" t="s">
        <v>50</v>
      </c>
      <c r="D63" s="15" t="s">
        <v>107</v>
      </c>
      <c r="E63" s="15" t="s">
        <v>20</v>
      </c>
      <c r="F63" s="15" t="s">
        <v>33</v>
      </c>
      <c r="G63" s="15" t="s">
        <v>4</v>
      </c>
      <c r="H63" s="16">
        <v>243797</v>
      </c>
      <c r="I63" s="16">
        <v>115513.79</v>
      </c>
      <c r="J63" s="3">
        <f t="shared" si="2"/>
        <v>47.38113676542369</v>
      </c>
    </row>
    <row r="64" spans="1:10" ht="22.5" outlineLevel="1">
      <c r="A64" s="14" t="s">
        <v>5</v>
      </c>
      <c r="B64" s="15" t="s">
        <v>1</v>
      </c>
      <c r="C64" s="15" t="s">
        <v>50</v>
      </c>
      <c r="D64" s="15" t="s">
        <v>107</v>
      </c>
      <c r="E64" s="15" t="s">
        <v>31</v>
      </c>
      <c r="F64" s="15" t="s">
        <v>34</v>
      </c>
      <c r="G64" s="15" t="s">
        <v>4</v>
      </c>
      <c r="H64" s="16">
        <v>79362</v>
      </c>
      <c r="I64" s="16">
        <v>35175.75</v>
      </c>
      <c r="J64" s="3">
        <f t="shared" si="2"/>
        <v>44.32316473879187</v>
      </c>
    </row>
    <row r="65" spans="1:10" ht="12.75" outlineLevel="1">
      <c r="A65" s="26" t="s">
        <v>10</v>
      </c>
      <c r="B65" s="15" t="s">
        <v>1</v>
      </c>
      <c r="C65" s="15" t="s">
        <v>50</v>
      </c>
      <c r="D65" s="15" t="s">
        <v>107</v>
      </c>
      <c r="E65" s="15" t="s">
        <v>9</v>
      </c>
      <c r="F65" s="15" t="s">
        <v>38</v>
      </c>
      <c r="G65" s="15" t="s">
        <v>4</v>
      </c>
      <c r="H65" s="16">
        <v>3950</v>
      </c>
      <c r="I65" s="16">
        <v>3950</v>
      </c>
      <c r="J65" s="3">
        <f>I65*100/H65</f>
        <v>100</v>
      </c>
    </row>
    <row r="66" spans="1:10" ht="12.75" outlineLevel="1">
      <c r="A66" s="26" t="s">
        <v>10</v>
      </c>
      <c r="B66" s="15" t="s">
        <v>1</v>
      </c>
      <c r="C66" s="15" t="s">
        <v>50</v>
      </c>
      <c r="D66" s="15" t="s">
        <v>107</v>
      </c>
      <c r="E66" s="15" t="s">
        <v>6</v>
      </c>
      <c r="F66" s="15" t="s">
        <v>38</v>
      </c>
      <c r="G66" s="15" t="s">
        <v>4</v>
      </c>
      <c r="H66" s="16">
        <v>191</v>
      </c>
      <c r="I66" s="16">
        <v>0</v>
      </c>
      <c r="J66" s="3">
        <f t="shared" si="2"/>
        <v>0</v>
      </c>
    </row>
    <row r="67" spans="1:10" ht="12.75" outlineLevel="1">
      <c r="A67" s="14" t="s">
        <v>11</v>
      </c>
      <c r="B67" s="15" t="s">
        <v>1</v>
      </c>
      <c r="C67" s="15" t="s">
        <v>50</v>
      </c>
      <c r="D67" s="15" t="s">
        <v>107</v>
      </c>
      <c r="E67" s="15" t="s">
        <v>6</v>
      </c>
      <c r="F67" s="15" t="s">
        <v>40</v>
      </c>
      <c r="G67" s="15" t="s">
        <v>4</v>
      </c>
      <c r="H67" s="16">
        <v>14189.67</v>
      </c>
      <c r="I67" s="16">
        <v>4084.86</v>
      </c>
      <c r="J67" s="3">
        <f t="shared" si="2"/>
        <v>28.78756165576789</v>
      </c>
    </row>
    <row r="68" spans="1:10" ht="22.5" outlineLevel="1">
      <c r="A68" s="30" t="s">
        <v>62</v>
      </c>
      <c r="B68" s="15" t="s">
        <v>1</v>
      </c>
      <c r="C68" s="15" t="s">
        <v>50</v>
      </c>
      <c r="D68" s="15" t="s">
        <v>109</v>
      </c>
      <c r="E68" s="15" t="s">
        <v>6</v>
      </c>
      <c r="F68" s="15" t="s">
        <v>37</v>
      </c>
      <c r="G68" s="15" t="s">
        <v>4</v>
      </c>
      <c r="H68" s="16">
        <v>1000</v>
      </c>
      <c r="I68" s="16">
        <v>0</v>
      </c>
      <c r="J68" s="3">
        <f t="shared" si="2"/>
        <v>0</v>
      </c>
    </row>
    <row r="69" spans="1:10" ht="12.75" outlineLevel="1">
      <c r="A69" s="30" t="s">
        <v>10</v>
      </c>
      <c r="B69" s="15" t="s">
        <v>1</v>
      </c>
      <c r="C69" s="15" t="s">
        <v>50</v>
      </c>
      <c r="D69" s="15" t="s">
        <v>109</v>
      </c>
      <c r="E69" s="15" t="s">
        <v>6</v>
      </c>
      <c r="F69" s="15" t="s">
        <v>38</v>
      </c>
      <c r="G69" s="15" t="s">
        <v>4</v>
      </c>
      <c r="H69" s="16">
        <v>5000</v>
      </c>
      <c r="I69" s="16">
        <v>0</v>
      </c>
      <c r="J69" s="3">
        <f t="shared" si="2"/>
        <v>0</v>
      </c>
    </row>
    <row r="70" spans="1:10" ht="33.75" outlineLevel="1">
      <c r="A70" s="26" t="s">
        <v>124</v>
      </c>
      <c r="B70" s="15" t="s">
        <v>1</v>
      </c>
      <c r="C70" s="15" t="s">
        <v>50</v>
      </c>
      <c r="D70" s="15" t="s">
        <v>107</v>
      </c>
      <c r="E70" s="15" t="s">
        <v>137</v>
      </c>
      <c r="F70" s="15" t="s">
        <v>138</v>
      </c>
      <c r="G70" s="15" t="s">
        <v>4</v>
      </c>
      <c r="H70" s="16">
        <v>0.28</v>
      </c>
      <c r="I70" s="16">
        <v>0.28</v>
      </c>
      <c r="J70" s="3">
        <f t="shared" si="2"/>
        <v>100</v>
      </c>
    </row>
    <row r="71" spans="1:10" ht="33.75" outlineLevel="1">
      <c r="A71" s="26" t="s">
        <v>124</v>
      </c>
      <c r="B71" s="15" t="s">
        <v>1</v>
      </c>
      <c r="C71" s="15" t="s">
        <v>50</v>
      </c>
      <c r="D71" s="15" t="s">
        <v>107</v>
      </c>
      <c r="E71" s="15" t="s">
        <v>6</v>
      </c>
      <c r="F71" s="15" t="s">
        <v>117</v>
      </c>
      <c r="G71" s="15" t="s">
        <v>4</v>
      </c>
      <c r="H71" s="16">
        <v>1000</v>
      </c>
      <c r="I71" s="16">
        <v>0</v>
      </c>
      <c r="J71" s="3">
        <f>I71*100/H71</f>
        <v>0</v>
      </c>
    </row>
    <row r="72" spans="1:10" ht="33.75" outlineLevel="1">
      <c r="A72" s="26" t="s">
        <v>124</v>
      </c>
      <c r="B72" s="15" t="s">
        <v>1</v>
      </c>
      <c r="C72" s="15" t="s">
        <v>50</v>
      </c>
      <c r="D72" s="15" t="s">
        <v>104</v>
      </c>
      <c r="E72" s="15" t="s">
        <v>6</v>
      </c>
      <c r="F72" s="15" t="s">
        <v>117</v>
      </c>
      <c r="G72" s="15" t="s">
        <v>4</v>
      </c>
      <c r="H72" s="16">
        <v>3000</v>
      </c>
      <c r="I72" s="16">
        <v>0</v>
      </c>
      <c r="J72" s="3">
        <f t="shared" si="2"/>
        <v>0</v>
      </c>
    </row>
    <row r="73" spans="1:10" ht="12.75" outlineLevel="1">
      <c r="A73" s="14" t="s">
        <v>108</v>
      </c>
      <c r="B73" s="15" t="s">
        <v>1</v>
      </c>
      <c r="C73" s="15" t="s">
        <v>50</v>
      </c>
      <c r="D73" s="15" t="s">
        <v>107</v>
      </c>
      <c r="E73" s="15" t="s">
        <v>97</v>
      </c>
      <c r="F73" s="15" t="s">
        <v>98</v>
      </c>
      <c r="G73" s="15" t="s">
        <v>4</v>
      </c>
      <c r="H73" s="16">
        <v>1000</v>
      </c>
      <c r="I73" s="16">
        <v>0</v>
      </c>
      <c r="J73" s="3">
        <f t="shared" si="2"/>
        <v>0</v>
      </c>
    </row>
    <row r="74" spans="1:10" ht="12.75" outlineLevel="1">
      <c r="A74" s="14" t="s">
        <v>10</v>
      </c>
      <c r="B74" s="15" t="s">
        <v>1</v>
      </c>
      <c r="C74" s="15" t="s">
        <v>50</v>
      </c>
      <c r="D74" s="15" t="s">
        <v>107</v>
      </c>
      <c r="E74" s="15" t="s">
        <v>6</v>
      </c>
      <c r="F74" s="15" t="s">
        <v>38</v>
      </c>
      <c r="G74" s="15" t="s">
        <v>4</v>
      </c>
      <c r="H74" s="16"/>
      <c r="I74" s="16">
        <v>0</v>
      </c>
      <c r="J74" s="3"/>
    </row>
    <row r="75" spans="1:10" ht="12.75" hidden="1" outlineLevel="1">
      <c r="A75" s="14" t="s">
        <v>2</v>
      </c>
      <c r="B75" s="15" t="s">
        <v>1</v>
      </c>
      <c r="C75" s="15" t="s">
        <v>50</v>
      </c>
      <c r="D75" s="15" t="s">
        <v>65</v>
      </c>
      <c r="E75" s="15" t="s">
        <v>20</v>
      </c>
      <c r="F75" s="15" t="s">
        <v>33</v>
      </c>
      <c r="G75" s="15" t="s">
        <v>4</v>
      </c>
      <c r="H75" s="16">
        <v>19000</v>
      </c>
      <c r="I75" s="16">
        <v>0</v>
      </c>
      <c r="J75" s="3">
        <f aca="true" t="shared" si="3" ref="J75:J92">I75*100/H75</f>
        <v>0</v>
      </c>
    </row>
    <row r="76" spans="1:10" ht="22.5" hidden="1">
      <c r="A76" s="14" t="s">
        <v>5</v>
      </c>
      <c r="B76" s="15" t="s">
        <v>1</v>
      </c>
      <c r="C76" s="15" t="s">
        <v>50</v>
      </c>
      <c r="D76" s="15" t="s">
        <v>65</v>
      </c>
      <c r="E76" s="15" t="s">
        <v>31</v>
      </c>
      <c r="F76" s="15" t="s">
        <v>34</v>
      </c>
      <c r="G76" s="15" t="s">
        <v>4</v>
      </c>
      <c r="H76" s="16">
        <v>11100</v>
      </c>
      <c r="I76" s="16">
        <v>0</v>
      </c>
      <c r="J76" s="3">
        <f t="shared" si="3"/>
        <v>0</v>
      </c>
    </row>
    <row r="77" spans="1:10" ht="22.5" hidden="1" outlineLevel="1">
      <c r="A77" s="14" t="s">
        <v>62</v>
      </c>
      <c r="B77" s="15" t="s">
        <v>1</v>
      </c>
      <c r="C77" s="15" t="s">
        <v>50</v>
      </c>
      <c r="D77" s="15" t="s">
        <v>65</v>
      </c>
      <c r="E77" s="15" t="s">
        <v>6</v>
      </c>
      <c r="F77" s="15" t="s">
        <v>37</v>
      </c>
      <c r="G77" s="15" t="s">
        <v>4</v>
      </c>
      <c r="H77" s="16">
        <v>3000</v>
      </c>
      <c r="I77" s="16">
        <v>1500</v>
      </c>
      <c r="J77" s="3">
        <f t="shared" si="3"/>
        <v>50</v>
      </c>
    </row>
    <row r="78" spans="1:10" ht="12.75" hidden="1" outlineLevel="1">
      <c r="A78" s="14" t="s">
        <v>2</v>
      </c>
      <c r="B78" s="15" t="s">
        <v>1</v>
      </c>
      <c r="C78" s="15" t="s">
        <v>50</v>
      </c>
      <c r="D78" s="15" t="s">
        <v>59</v>
      </c>
      <c r="E78" s="15" t="s">
        <v>20</v>
      </c>
      <c r="F78" s="15" t="s">
        <v>33</v>
      </c>
      <c r="G78" s="15" t="s">
        <v>4</v>
      </c>
      <c r="H78" s="16">
        <v>61400</v>
      </c>
      <c r="I78" s="16">
        <v>23860.28</v>
      </c>
      <c r="J78" s="3">
        <f t="shared" si="3"/>
        <v>38.86039087947883</v>
      </c>
    </row>
    <row r="79" spans="1:10" ht="22.5" hidden="1" outlineLevel="1">
      <c r="A79" s="14" t="s">
        <v>5</v>
      </c>
      <c r="B79" s="15" t="s">
        <v>1</v>
      </c>
      <c r="C79" s="15" t="s">
        <v>50</v>
      </c>
      <c r="D79" s="15" t="s">
        <v>59</v>
      </c>
      <c r="E79" s="15" t="s">
        <v>31</v>
      </c>
      <c r="F79" s="15" t="s">
        <v>34</v>
      </c>
      <c r="G79" s="15" t="s">
        <v>4</v>
      </c>
      <c r="H79" s="16">
        <v>18600</v>
      </c>
      <c r="I79" s="16">
        <v>7731.28</v>
      </c>
      <c r="J79" s="3">
        <f t="shared" si="3"/>
        <v>41.56602150537634</v>
      </c>
    </row>
    <row r="80" spans="1:10" ht="12.75" hidden="1">
      <c r="A80" s="14" t="s">
        <v>58</v>
      </c>
      <c r="B80" s="15" t="s">
        <v>1</v>
      </c>
      <c r="C80" s="15" t="s">
        <v>50</v>
      </c>
      <c r="D80" s="15" t="s">
        <v>59</v>
      </c>
      <c r="E80" s="15" t="s">
        <v>6</v>
      </c>
      <c r="F80" s="15" t="s">
        <v>41</v>
      </c>
      <c r="G80" s="15" t="s">
        <v>13</v>
      </c>
      <c r="H80" s="16">
        <v>5000</v>
      </c>
      <c r="I80" s="16">
        <v>0</v>
      </c>
      <c r="J80" s="3">
        <f t="shared" si="3"/>
        <v>0</v>
      </c>
    </row>
    <row r="81" spans="1:10" ht="12.75" hidden="1" outlineLevel="1">
      <c r="A81" s="14" t="s">
        <v>2</v>
      </c>
      <c r="B81" s="15" t="s">
        <v>1</v>
      </c>
      <c r="C81" s="15" t="s">
        <v>50</v>
      </c>
      <c r="D81" s="15" t="s">
        <v>66</v>
      </c>
      <c r="E81" s="15" t="s">
        <v>20</v>
      </c>
      <c r="F81" s="15" t="s">
        <v>33</v>
      </c>
      <c r="G81" s="15" t="s">
        <v>4</v>
      </c>
      <c r="H81" s="16">
        <v>12000</v>
      </c>
      <c r="I81" s="16">
        <v>0</v>
      </c>
      <c r="J81" s="3">
        <f t="shared" si="3"/>
        <v>0</v>
      </c>
    </row>
    <row r="82" spans="1:10" ht="22.5" hidden="1" outlineLevel="1">
      <c r="A82" s="14" t="s">
        <v>5</v>
      </c>
      <c r="B82" s="15" t="s">
        <v>1</v>
      </c>
      <c r="C82" s="15" t="s">
        <v>50</v>
      </c>
      <c r="D82" s="15" t="s">
        <v>66</v>
      </c>
      <c r="E82" s="15" t="s">
        <v>31</v>
      </c>
      <c r="F82" s="15" t="s">
        <v>34</v>
      </c>
      <c r="G82" s="15" t="s">
        <v>4</v>
      </c>
      <c r="H82" s="16">
        <v>5672.02</v>
      </c>
      <c r="I82" s="16">
        <v>0</v>
      </c>
      <c r="J82" s="3">
        <f t="shared" si="3"/>
        <v>0</v>
      </c>
    </row>
    <row r="83" spans="1:10" ht="12.75" hidden="1" outlineLevel="1">
      <c r="A83" s="17" t="s">
        <v>21</v>
      </c>
      <c r="B83" s="18" t="s">
        <v>1</v>
      </c>
      <c r="C83" s="18" t="s">
        <v>51</v>
      </c>
      <c r="D83" s="18"/>
      <c r="E83" s="18"/>
      <c r="F83" s="18"/>
      <c r="G83" s="18"/>
      <c r="H83" s="19">
        <v>84700</v>
      </c>
      <c r="I83" s="19">
        <v>10064</v>
      </c>
      <c r="J83" s="3">
        <f t="shared" si="3"/>
        <v>11.881936245572609</v>
      </c>
    </row>
    <row r="84" spans="1:10" ht="45" hidden="1">
      <c r="A84" s="14" t="s">
        <v>22</v>
      </c>
      <c r="B84" s="15" t="s">
        <v>1</v>
      </c>
      <c r="C84" s="15" t="s">
        <v>51</v>
      </c>
      <c r="D84" s="15" t="s">
        <v>56</v>
      </c>
      <c r="E84" s="15" t="s">
        <v>67</v>
      </c>
      <c r="F84" s="15" t="s">
        <v>52</v>
      </c>
      <c r="G84" s="15" t="s">
        <v>4</v>
      </c>
      <c r="H84" s="16">
        <v>65000</v>
      </c>
      <c r="I84" s="16">
        <v>10064</v>
      </c>
      <c r="J84" s="3">
        <f t="shared" si="3"/>
        <v>15.483076923076924</v>
      </c>
    </row>
    <row r="85" spans="1:10" ht="45" hidden="1" outlineLevel="1">
      <c r="A85" s="14" t="s">
        <v>22</v>
      </c>
      <c r="B85" s="15" t="s">
        <v>1</v>
      </c>
      <c r="C85" s="15" t="s">
        <v>51</v>
      </c>
      <c r="D85" s="15" t="s">
        <v>68</v>
      </c>
      <c r="E85" s="15" t="s">
        <v>67</v>
      </c>
      <c r="F85" s="15" t="s">
        <v>52</v>
      </c>
      <c r="G85" s="15" t="s">
        <v>4</v>
      </c>
      <c r="H85" s="16">
        <v>19700</v>
      </c>
      <c r="I85" s="16">
        <v>0</v>
      </c>
      <c r="J85" s="3">
        <f t="shared" si="3"/>
        <v>0</v>
      </c>
    </row>
    <row r="86" spans="1:10" ht="22.5" hidden="1" outlineLevel="1">
      <c r="A86" s="17" t="s">
        <v>23</v>
      </c>
      <c r="B86" s="18" t="s">
        <v>1</v>
      </c>
      <c r="C86" s="18" t="s">
        <v>53</v>
      </c>
      <c r="D86" s="18"/>
      <c r="E86" s="18"/>
      <c r="F86" s="18"/>
      <c r="G86" s="18"/>
      <c r="H86" s="19">
        <v>7160.71</v>
      </c>
      <c r="I86" s="19">
        <v>1035</v>
      </c>
      <c r="J86" s="3">
        <f t="shared" si="3"/>
        <v>14.453873987356003</v>
      </c>
    </row>
    <row r="87" spans="1:10" ht="12.75" hidden="1">
      <c r="A87" s="14" t="s">
        <v>10</v>
      </c>
      <c r="B87" s="15" t="s">
        <v>1</v>
      </c>
      <c r="C87" s="15" t="s">
        <v>53</v>
      </c>
      <c r="D87" s="15" t="s">
        <v>60</v>
      </c>
      <c r="E87" s="15" t="s">
        <v>6</v>
      </c>
      <c r="F87" s="15" t="s">
        <v>38</v>
      </c>
      <c r="G87" s="15" t="s">
        <v>4</v>
      </c>
      <c r="H87" s="16">
        <v>7160.71</v>
      </c>
      <c r="I87" s="16">
        <v>1035</v>
      </c>
      <c r="J87" s="3">
        <f t="shared" si="3"/>
        <v>14.453873987356003</v>
      </c>
    </row>
    <row r="88" spans="1:10" ht="12.75">
      <c r="A88" s="17" t="s">
        <v>21</v>
      </c>
      <c r="B88" s="18" t="s">
        <v>1</v>
      </c>
      <c r="C88" s="18" t="s">
        <v>51</v>
      </c>
      <c r="D88" s="18"/>
      <c r="E88" s="18"/>
      <c r="F88" s="18"/>
      <c r="G88" s="18"/>
      <c r="H88" s="19">
        <f>H89</f>
        <v>77556</v>
      </c>
      <c r="I88" s="19">
        <f>I89</f>
        <v>65096</v>
      </c>
      <c r="J88" s="3">
        <f t="shared" si="3"/>
        <v>83.93418948888545</v>
      </c>
    </row>
    <row r="89" spans="1:10" ht="45">
      <c r="A89" s="14" t="s">
        <v>22</v>
      </c>
      <c r="B89" s="15" t="s">
        <v>1</v>
      </c>
      <c r="C89" s="15" t="s">
        <v>51</v>
      </c>
      <c r="D89" s="15" t="s">
        <v>111</v>
      </c>
      <c r="E89" s="15" t="s">
        <v>67</v>
      </c>
      <c r="F89" s="15" t="s">
        <v>52</v>
      </c>
      <c r="G89" s="15" t="s">
        <v>4</v>
      </c>
      <c r="H89" s="16">
        <v>77556</v>
      </c>
      <c r="I89" s="16">
        <v>65096</v>
      </c>
      <c r="J89" s="3">
        <f t="shared" si="3"/>
        <v>83.93418948888545</v>
      </c>
    </row>
    <row r="90" spans="1:10" ht="22.5">
      <c r="A90" s="28" t="s">
        <v>133</v>
      </c>
      <c r="B90" s="29" t="s">
        <v>1</v>
      </c>
      <c r="C90" s="29" t="s">
        <v>132</v>
      </c>
      <c r="D90" s="18"/>
      <c r="E90" s="18"/>
      <c r="F90" s="18"/>
      <c r="G90" s="18"/>
      <c r="H90" s="19">
        <f>H91</f>
        <v>2000</v>
      </c>
      <c r="I90" s="19">
        <f>I91</f>
        <v>0</v>
      </c>
      <c r="J90" s="3">
        <f t="shared" si="3"/>
        <v>0</v>
      </c>
    </row>
    <row r="91" spans="1:10" ht="33.75">
      <c r="A91" s="26" t="s">
        <v>131</v>
      </c>
      <c r="B91" s="27" t="s">
        <v>1</v>
      </c>
      <c r="C91" s="27" t="s">
        <v>132</v>
      </c>
      <c r="D91" s="15" t="s">
        <v>134</v>
      </c>
      <c r="E91" s="15" t="s">
        <v>6</v>
      </c>
      <c r="F91" s="15" t="s">
        <v>135</v>
      </c>
      <c r="G91" s="15" t="s">
        <v>4</v>
      </c>
      <c r="H91" s="16">
        <v>2000</v>
      </c>
      <c r="I91" s="16">
        <v>0</v>
      </c>
      <c r="J91" s="3">
        <f t="shared" si="3"/>
        <v>0</v>
      </c>
    </row>
    <row r="92" spans="1:10" ht="45">
      <c r="A92" s="17" t="s">
        <v>69</v>
      </c>
      <c r="B92" s="18" t="s">
        <v>1</v>
      </c>
      <c r="C92" s="18" t="s">
        <v>70</v>
      </c>
      <c r="D92" s="18"/>
      <c r="E92" s="18"/>
      <c r="F92" s="18"/>
      <c r="G92" s="18"/>
      <c r="H92" s="19">
        <v>1000</v>
      </c>
      <c r="I92" s="19">
        <v>0</v>
      </c>
      <c r="J92" s="3">
        <f t="shared" si="3"/>
        <v>0</v>
      </c>
    </row>
    <row r="93" spans="1:10" ht="22.5">
      <c r="A93" s="14" t="s">
        <v>71</v>
      </c>
      <c r="B93" s="15" t="s">
        <v>1</v>
      </c>
      <c r="C93" s="15" t="s">
        <v>70</v>
      </c>
      <c r="D93" s="15" t="s">
        <v>72</v>
      </c>
      <c r="E93" s="15" t="s">
        <v>73</v>
      </c>
      <c r="F93" s="15" t="s">
        <v>74</v>
      </c>
      <c r="G93" s="15" t="s">
        <v>4</v>
      </c>
      <c r="H93" s="16">
        <v>1000</v>
      </c>
      <c r="I93" s="16">
        <v>0</v>
      </c>
      <c r="J93" s="3">
        <f>I93*100/H92</f>
        <v>0</v>
      </c>
    </row>
    <row r="94" spans="1:10" ht="33.75" outlineLevel="1">
      <c r="A94" s="17" t="s">
        <v>24</v>
      </c>
      <c r="B94" s="18" t="s">
        <v>1</v>
      </c>
      <c r="C94" s="18" t="s">
        <v>54</v>
      </c>
      <c r="D94" s="18"/>
      <c r="E94" s="18"/>
      <c r="F94" s="18"/>
      <c r="G94" s="18"/>
      <c r="H94" s="19">
        <f>SUM(H95:H98)</f>
        <v>391326</v>
      </c>
      <c r="I94" s="19">
        <f>SUM(I95:I98)</f>
        <v>195663</v>
      </c>
      <c r="J94" s="3">
        <f>I94*100/H94</f>
        <v>50</v>
      </c>
    </row>
    <row r="95" spans="1:10" ht="101.25">
      <c r="A95" s="14" t="s">
        <v>75</v>
      </c>
      <c r="B95" s="15" t="s">
        <v>1</v>
      </c>
      <c r="C95" s="15" t="s">
        <v>54</v>
      </c>
      <c r="D95" s="15" t="s">
        <v>110</v>
      </c>
      <c r="E95" s="15" t="s">
        <v>25</v>
      </c>
      <c r="F95" s="15" t="s">
        <v>55</v>
      </c>
      <c r="G95" s="15" t="s">
        <v>76</v>
      </c>
      <c r="H95" s="16">
        <v>371175</v>
      </c>
      <c r="I95" s="16">
        <v>185587.5</v>
      </c>
      <c r="J95" s="3">
        <f>I95*100/H95</f>
        <v>50</v>
      </c>
    </row>
    <row r="96" spans="1:10" ht="45" outlineLevel="1">
      <c r="A96" s="14" t="s">
        <v>77</v>
      </c>
      <c r="B96" s="15" t="s">
        <v>1</v>
      </c>
      <c r="C96" s="15" t="s">
        <v>54</v>
      </c>
      <c r="D96" s="15" t="s">
        <v>78</v>
      </c>
      <c r="E96" s="15" t="s">
        <v>25</v>
      </c>
      <c r="F96" s="15" t="s">
        <v>55</v>
      </c>
      <c r="G96" s="15" t="s">
        <v>79</v>
      </c>
      <c r="H96" s="16">
        <v>5721</v>
      </c>
      <c r="I96" s="16">
        <v>2860.5</v>
      </c>
      <c r="J96" s="3">
        <f>I96*100/H96</f>
        <v>50</v>
      </c>
    </row>
    <row r="97" spans="1:10" ht="45">
      <c r="A97" s="14" t="s">
        <v>80</v>
      </c>
      <c r="B97" s="15" t="s">
        <v>1</v>
      </c>
      <c r="C97" s="15" t="s">
        <v>54</v>
      </c>
      <c r="D97" s="15" t="s">
        <v>81</v>
      </c>
      <c r="E97" s="15" t="s">
        <v>25</v>
      </c>
      <c r="F97" s="15" t="s">
        <v>55</v>
      </c>
      <c r="G97" s="15" t="s">
        <v>82</v>
      </c>
      <c r="H97" s="16">
        <v>3188</v>
      </c>
      <c r="I97" s="16">
        <v>1594</v>
      </c>
      <c r="J97" s="3">
        <f>I97*100/H97</f>
        <v>50</v>
      </c>
    </row>
    <row r="98" spans="1:10" ht="45" outlineLevel="1">
      <c r="A98" s="14" t="s">
        <v>83</v>
      </c>
      <c r="B98" s="15" t="s">
        <v>1</v>
      </c>
      <c r="C98" s="15" t="s">
        <v>54</v>
      </c>
      <c r="D98" s="15" t="s">
        <v>84</v>
      </c>
      <c r="E98" s="15" t="s">
        <v>25</v>
      </c>
      <c r="F98" s="15" t="s">
        <v>55</v>
      </c>
      <c r="G98" s="15" t="s">
        <v>85</v>
      </c>
      <c r="H98" s="16">
        <v>11242</v>
      </c>
      <c r="I98" s="16">
        <v>5621</v>
      </c>
      <c r="J98" s="3">
        <f>I98*100/H98</f>
        <v>50</v>
      </c>
    </row>
    <row r="99" spans="1:10" ht="12.75" outlineLevel="1">
      <c r="A99" s="20" t="s">
        <v>26</v>
      </c>
      <c r="B99" s="21"/>
      <c r="C99" s="21"/>
      <c r="D99" s="21"/>
      <c r="E99" s="21"/>
      <c r="F99" s="21"/>
      <c r="G99" s="21"/>
      <c r="H99" s="22">
        <f>H11</f>
        <v>4097783.56</v>
      </c>
      <c r="I99" s="22">
        <f>I11</f>
        <v>2064423.87</v>
      </c>
      <c r="J99" s="3"/>
    </row>
    <row r="100" ht="42.75" customHeight="1">
      <c r="A100" s="8"/>
    </row>
  </sheetData>
  <sheetProtection/>
  <mergeCells count="5">
    <mergeCell ref="A1:F1"/>
    <mergeCell ref="A8:G8"/>
    <mergeCell ref="A9:G9"/>
    <mergeCell ref="A6:J6"/>
    <mergeCell ref="A7:J7"/>
  </mergeCells>
  <printOptions/>
  <pageMargins left="0.7480314960629921" right="0" top="0.3937007874015748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comp01</cp:lastModifiedBy>
  <cp:lastPrinted>2019-04-08T07:31:01Z</cp:lastPrinted>
  <dcterms:created xsi:type="dcterms:W3CDTF">2002-03-11T10:22:12Z</dcterms:created>
  <dcterms:modified xsi:type="dcterms:W3CDTF">2019-07-05T02:17:40Z</dcterms:modified>
  <cp:category/>
  <cp:version/>
  <cp:contentType/>
  <cp:contentStatus/>
</cp:coreProperties>
</file>